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mc:AlternateContent xmlns:mc="http://schemas.openxmlformats.org/markup-compatibility/2006">
    <mc:Choice Requires="x15">
      <x15ac:absPath xmlns:x15ac="http://schemas.microsoft.com/office/spreadsheetml/2010/11/ac" url="C:\Users\ADMIN\Desktop\zh-TW\"/>
    </mc:Choice>
  </mc:AlternateContent>
  <bookViews>
    <workbookView xWindow="-120" yWindow="-120" windowWidth="28800" windowHeight="16110" xr2:uid="{00000000-000D-0000-FFFF-FFFF00000000}"/>
  </bookViews>
  <sheets>
    <sheet name="開始" sheetId="5" r:id="rId1"/>
    <sheet name="支出" sheetId="1" r:id="rId2"/>
    <sheet name="收入" sheetId="2" r:id="rId3"/>
    <sheet name="損益摘要"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<sst xmlns="http://schemas.openxmlformats.org/spreadsheetml/2006/main" count="148" uniqueCount="97">
  <si>
    <t>關於此範本</t>
  </si>
  <si>
    <t>這個活動預算表活頁簿可用來追蹤活動所產生的支出和收入。</t>
  </si>
  <si>
    <t>填入活動名稱，並在 [支出] 工作表和 [收入] 工作表中的表格中輸入相關詳細資料。</t>
  </si>
  <si>
    <t>工作表會自動計算總支出和總收入。</t>
  </si>
  <si>
    <t>損益摘要和圖表會於 [損益摘要] 工作表中自動更新。</t>
  </si>
  <si>
    <t>附註： </t>
  </si>
  <si>
    <t>我們已在每張工作表的 A 欄提供額外指示。此文字已刻意隱藏。若要移除文字，請選取欄 A，然後選取 [刪除]。若要取消隱藏文字，請選取 A 欄，然後變更字型色彩。</t>
  </si>
  <si>
    <t>若要深入了解表格，請在表格內按 SHIFT 並按 F10、選取 [表格] 選項，然後選取 [替代文字]。</t>
  </si>
  <si>
    <t>在這個工作表中的個別表格中，輸入每個類別的預估支出和實際支出，然後在儲存格 D1 輸入活動名稱，以自訂這個工作表和其他工作表的標題。這個工作表的副標題在儲存格 H1。您可以在此欄的儲存格中找到有關此工作表的使用方式實用指示。下一個指示在儲存格 A3。</t>
  </si>
  <si>
    <t>[總支出] 標籤在右側的儲存格、[預估支出] 標籤在儲存格 G3，[實際支出] 標籤在儲存格 H3。</t>
  </si>
  <si>
    <t>[總預估支出] 標籤在儲存格 G4，[總實際支出] 標籤在儲存格 H4，工作表會自動計算這兩項支出。下一個指示在儲存格 A6。</t>
  </si>
  <si>
    <t>在從右側儲存格開始的表格中輸入佈置裝飾相關支出，並在從儲存格 F13 開始的表格中輸入節目相關支出。下一個指示在儲存格 A21。</t>
  </si>
  <si>
    <t>在從右側儲存格開始的表格中開始輸入宣傳相關支出，並在從儲存格 F21 開始的表格中輸入獎品相關支出。下一個指示在儲存格 A27。</t>
  </si>
  <si>
    <t>在從右側儲存格開始的表格中輸入雜項支出。</t>
  </si>
  <si>
    <t>活動名稱的活動預算表</t>
  </si>
  <si>
    <t>總支出</t>
  </si>
  <si>
    <t>場地</t>
  </si>
  <si>
    <t>會議室和禮堂地費</t>
  </si>
  <si>
    <t>現場工作人員</t>
  </si>
  <si>
    <t>設備</t>
  </si>
  <si>
    <t>桌椅</t>
  </si>
  <si>
    <t>佈置裝飾</t>
  </si>
  <si>
    <t>花飾</t>
  </si>
  <si>
    <t>蠟燭</t>
  </si>
  <si>
    <t>燈光</t>
  </si>
  <si>
    <t>氣球</t>
  </si>
  <si>
    <t>紙類用品</t>
  </si>
  <si>
    <t>宣傳</t>
  </si>
  <si>
    <t>平面設計</t>
  </si>
  <si>
    <t>影印/列印</t>
  </si>
  <si>
    <t>郵資</t>
  </si>
  <si>
    <t>雜項</t>
  </si>
  <si>
    <t>電話</t>
  </si>
  <si>
    <t>交通</t>
  </si>
  <si>
    <t>文具用品</t>
  </si>
  <si>
    <t>傳真服務</t>
  </si>
  <si>
    <t>預估</t>
  </si>
  <si>
    <t>實際</t>
  </si>
  <si>
    <t>茶點</t>
  </si>
  <si>
    <t>食物</t>
  </si>
  <si>
    <t>飲料</t>
  </si>
  <si>
    <t>桌巾</t>
  </si>
  <si>
    <t>工作人員和小費</t>
  </si>
  <si>
    <t>表演者</t>
  </si>
  <si>
    <t>演講者</t>
  </si>
  <si>
    <t>差旅費</t>
  </si>
  <si>
    <t>住宿費</t>
  </si>
  <si>
    <t>其他</t>
  </si>
  <si>
    <t>獎品</t>
  </si>
  <si>
    <t>獎徽/獎牌/獎盃</t>
  </si>
  <si>
    <t>禮物</t>
  </si>
  <si>
    <t>支出</t>
  </si>
  <si>
    <t>在這個工作表的個別表格中輸入各類別的預估與實際收入。這個工作表的標題會自動在右側儲存格中更新。儲存格 G1 是副標題。您可以在此欄的儲存格中找到有關此工作表的使用方式實用指示。下一個指示在儲存格 A3。</t>
  </si>
  <si>
    <t>[總收入] 標籤在右側的儲存格、[預估收入] 標籤在儲存格 F3，[實際收入] 標籤在儲存格 G3。</t>
  </si>
  <si>
    <t>儲存格 F4 會自動計算總預估收入，儲存格 G4 會自動計算總實際收入。</t>
  </si>
  <si>
    <t>右側儲存格是 [門票] 標籤。</t>
  </si>
  <si>
    <t>在從右側儲存格開始的表格中輸入預估和實際的門票數和票價。工作表會自動計算門票帶來的預估和實際收入。下一個指示在儲存格 A11。</t>
  </si>
  <si>
    <t>右側儲存格是 [節目廣告] 標籤。</t>
  </si>
  <si>
    <t>在從右側儲存格開始的表格中輸入預估和實際的節目廣告數和廣告費用。工作表會自動計算廣告帶來的預估和實際收入。下一個指示在儲存格 A17。</t>
  </si>
  <si>
    <t>右側儲存格是參展商或廠商。</t>
  </si>
  <si>
    <t>在從右側儲存格開始的表格中輸入預估和實際的參展商和廠商數以及攤位費用。工作表會自動計算預估和實際收入。下一個指示在儲存格 A23。</t>
  </si>
  <si>
    <t>右側儲存格是 [銷售項目] 標籤。</t>
  </si>
  <si>
    <t>在從右側儲存格開始的表格中輸入預估和實際售出的項目數和項目金額。工作表會自動計算預估和實際收入。</t>
  </si>
  <si>
    <t>總收入</t>
  </si>
  <si>
    <t>門票</t>
  </si>
  <si>
    <t>預估數量</t>
  </si>
  <si>
    <t>節目廣告</t>
  </si>
  <si>
    <t>參展商/廠商</t>
  </si>
  <si>
    <t>銷售項目</t>
  </si>
  <si>
    <t>實際數量</t>
  </si>
  <si>
    <t>類型</t>
  </si>
  <si>
    <t>成人 @</t>
  </si>
  <si>
    <t>兒童 @</t>
  </si>
  <si>
    <t>其他 @</t>
  </si>
  <si>
    <t>封面 @</t>
  </si>
  <si>
    <t>半版 @</t>
  </si>
  <si>
    <t>1/4 版 @</t>
  </si>
  <si>
    <t>大型攤位 @</t>
  </si>
  <si>
    <t>中型攤位 @</t>
  </si>
  <si>
    <t>小型攤位 @</t>
  </si>
  <si>
    <t>項目 @</t>
  </si>
  <si>
    <t>價格</t>
  </si>
  <si>
    <t>預估收入</t>
  </si>
  <si>
    <t>收入</t>
  </si>
  <si>
    <t>實際收入</t>
  </si>
  <si>
    <t>工作表會自動計算顯示總收入和總支出的 [損益摘要] 和 [圖表]。這個工作表的標題會自動在右側儲存格中更新。儲存格 G1 和 G2 是副標題。您可以在此欄的儲存格中找到有關此工作表的使用方式實用指示。下一個指示在儲存格 A3。</t>
  </si>
  <si>
    <t>儲存格 E3 是比較預估收入/預估支出和實際收入/實際支出的橫條圖。</t>
  </si>
  <si>
    <t>從右側儲存格開始的 [摘要] 表格會自動更新。下一個指示在儲存格 A8。</t>
  </si>
  <si>
    <t>儲存格 C8 會自動計算預估總損益，儲存格 D8 會自動計算實際總損益。</t>
  </si>
  <si>
    <t xml:space="preserve"> 總計</t>
  </si>
  <si>
    <t>這個儲存格是顯示預估收入/支出和實際收入/支出比較的橫條圖。</t>
  </si>
  <si>
    <t xml:space="preserve">收益 </t>
  </si>
  <si>
    <t>合計</t>
    <phoneticPr fontId="1" type="noConversion"/>
  </si>
  <si>
    <t>總收益 (或損失)</t>
    <phoneticPr fontId="1" type="noConversion"/>
  </si>
  <si>
    <t xml:space="preserve">損失摘要 </t>
    <phoneticPr fontId="1" type="noConversion"/>
  </si>
  <si>
    <t>在從右側儲存格開始的表格中輸入場地相關支出，並在從儲存格 F6 開始的表格中輸入茶點相關支出。下一個指示在儲存格 A13。</t>
    <phoneticPr fontId="1" type="noConversion"/>
  </si>
  <si>
    <t>節目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</si>
</sst>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 #,##0_);_(* \(#,##0\);_(* &quot;-&quot;_);_(@_)"/>
    <numFmt numFmtId="177" formatCode="_(* #,##0.00_);_(* \(#,##0.00\);_(* &quot;-&quot;??_);_(@_)"/>
    <numFmt numFmtId="178" formatCode="_-&quot;NT$&quot;* #,##0.00_ ;_-&quot;NT$&quot;* \-#,##0.00\ ;_-&quot;NT$&quot;* &quot;-&quot;??_ ;_-@_ "/>
    <numFmt numFmtId="179" formatCode="_-&quot;NT$&quot;* #,##0_ ;_-&quot;NT$&quot;* \-#,##0\ ;_-&quot;NT$&quot;* &quot;-&quot;_ ;_-@_ "/>
    <numFmt numFmtId="180" formatCode="&quot;NT$&quot;#,##0.00_);[Red]\(&quot;NT$&quot;#,##0.00\)"/>
  </numFmts>
  <fonts count="44" x14ac:knownFonts="1">
    <font>
      <sz val="10"/>
      <name val="Microsoft JhengHei UI"/>
      <family val="2"/>
    </font>
    <font>
      <sz val="8"/>
      <name val="Arial"/>
      <family val="2"/>
    </font>
    <font>
      <sz val="10"/>
      <name val="Lucida Sans"/>
      <family val="2"/>
      <scheme val="minor"/>
    </font>
    <font>
      <sz val="10"/>
      <color theme="0"/>
      <name val="Lucida Sans"/>
      <family val="2"/>
      <scheme val="minor"/>
    </font>
    <font>
      <sz val="11"/>
      <color theme="1"/>
      <name val="Microsoft JhengHei UI"/>
      <family val="2"/>
    </font>
    <font>
      <sz val="10"/>
      <name val="Microsoft JhengHei UI"/>
      <family val="2"/>
    </font>
    <font>
      <sz val="11"/>
      <color rgb="FF006100"/>
      <name val="Microsoft JhengHei UI"/>
      <family val="2"/>
    </font>
    <font>
      <sz val="11"/>
      <color rgb="FF9C0006"/>
      <name val="Microsoft JhengHei UI"/>
      <family val="2"/>
    </font>
    <font>
      <sz val="10"/>
      <color theme="1"/>
      <name val="Microsoft JhengHei UI"/>
      <family val="2"/>
    </font>
    <font>
      <b/>
      <sz val="22"/>
      <color theme="4"/>
      <name val="Microsoft JhengHei UI"/>
      <family val="2"/>
    </font>
    <font>
      <b/>
      <sz val="15"/>
      <color theme="3"/>
      <name val="Microsoft JhengHei UI"/>
      <family val="2"/>
    </font>
    <font>
      <b/>
      <sz val="13"/>
      <color theme="3"/>
      <name val="Microsoft JhengHei UI"/>
      <family val="2"/>
    </font>
    <font>
      <b/>
      <sz val="11"/>
      <color theme="3"/>
      <name val="Microsoft JhengHei UI"/>
      <family val="2"/>
    </font>
    <font>
      <b/>
      <sz val="11"/>
      <color theme="0"/>
      <name val="Microsoft JhengHei UI"/>
      <family val="2"/>
    </font>
    <font>
      <b/>
      <sz val="11"/>
      <color theme="1"/>
      <name val="Microsoft JhengHei UI"/>
      <family val="2"/>
    </font>
    <font>
      <sz val="11"/>
      <color theme="0"/>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b/>
      <sz val="16"/>
      <color theme="0"/>
      <name val="Microsoft JhengHei UI"/>
      <family val="2"/>
    </font>
    <font>
      <sz val="11"/>
      <name val="Microsoft JhengHei UI"/>
      <family val="2"/>
    </font>
    <font>
      <sz val="10"/>
      <color theme="0"/>
      <name val="Microsoft JhengHei UI"/>
      <family val="2"/>
    </font>
    <font>
      <sz val="22"/>
      <color theme="4"/>
      <name val="Microsoft JhengHei UI"/>
      <family val="2"/>
    </font>
    <font>
      <b/>
      <sz val="18"/>
      <color theme="0"/>
      <name val="Microsoft JhengHei UI"/>
      <family val="2"/>
    </font>
    <font>
      <b/>
      <sz val="12"/>
      <color theme="0"/>
      <name val="Microsoft JhengHei UI"/>
      <family val="2"/>
    </font>
    <font>
      <b/>
      <sz val="10"/>
      <name val="Microsoft JhengHei UI"/>
      <family val="2"/>
    </font>
    <font>
      <b/>
      <sz val="9"/>
      <color theme="1"/>
      <name val="Microsoft JhengHei UI"/>
      <family val="2"/>
    </font>
    <font>
      <sz val="9"/>
      <name val="Microsoft JhengHei UI"/>
      <family val="2"/>
    </font>
    <font>
      <b/>
      <sz val="12"/>
      <color theme="4"/>
      <name val="Microsoft JhengHei UI"/>
      <family val="2"/>
    </font>
    <font>
      <sz val="9"/>
      <color theme="0"/>
      <name val="Microsoft JhengHei UI"/>
      <family val="2"/>
    </font>
    <font>
      <sz val="12"/>
      <name val="Microsoft JhengHei UI"/>
      <family val="2"/>
    </font>
    <font>
      <sz val="10"/>
      <color theme="1"/>
      <name val="Microsoft JhengHei UI"/>
      <family val="2"/>
      <charset val="136"/>
    </font>
    <font>
      <sz val="10"/>
      <name val="Microsoft JhengHei UI"/>
      <family val="2"/>
      <charset val="136"/>
    </font>
    <font>
      <sz val="11"/>
      <name val="Microsoft JhengHei UI"/>
      <family val="2"/>
      <charset val="136"/>
    </font>
    <font>
      <b/>
      <sz val="11"/>
      <name val="Microsoft JhengHei UI"/>
      <family val="2"/>
      <charset val="136"/>
    </font>
    <font>
      <sz val="9"/>
      <name val="細明體"/>
      <family val="3"/>
      <charset val="136"/>
    </font>
    <font>
      <b/>
      <sz val="10"/>
      <name val="Microsoft JhengHei UI"/>
      <family val="2"/>
      <charset val="136"/>
    </font>
    <font>
      <b/>
      <sz val="9"/>
      <color theme="1"/>
      <name val="Microsoft JhengHei UI"/>
      <family val="2"/>
      <charset val="136"/>
    </font>
    <font>
      <sz val="9"/>
      <name val="Microsoft JhengHei UI"/>
      <family val="2"/>
      <charset val="136"/>
    </font>
    <font>
      <sz val="9"/>
      <color theme="1"/>
      <name val="Microsoft JhengHei UI"/>
      <family val="2"/>
      <charset val="136"/>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9" fillId="4" borderId="0" applyNumberFormat="0" applyBorder="0" applyAlignment="0" applyProtection="0"/>
    <xf numFmtId="0" fontId="5" fillId="0" borderId="0"/>
    <xf numFmtId="0" fontId="11" fillId="0" borderId="1" applyNumberFormat="0" applyFill="0" applyAlignment="0" applyProtection="0"/>
    <xf numFmtId="177" fontId="5" fillId="0" borderId="0" applyFont="0" applyFill="0" applyBorder="0" applyAlignment="0" applyProtection="0"/>
    <xf numFmtId="176"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9" fontId="5" fillId="0" borderId="0" applyFont="0" applyFill="0" applyBorder="0" applyAlignment="0" applyProtection="0"/>
    <xf numFmtId="0" fontId="10"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6" fillId="10" borderId="0" applyNumberFormat="0" applyBorder="0" applyAlignment="0" applyProtection="0"/>
    <xf numFmtId="0" fontId="7" fillId="11" borderId="0" applyNumberFormat="0" applyBorder="0" applyAlignment="0" applyProtection="0"/>
    <xf numFmtId="0" fontId="21" fillId="12" borderId="0" applyNumberFormat="0" applyBorder="0" applyAlignment="0" applyProtection="0"/>
    <xf numFmtId="0" fontId="19" fillId="13" borderId="4" applyNumberFormat="0" applyAlignment="0" applyProtection="0"/>
    <xf numFmtId="0" fontId="20" fillId="14" borderId="5" applyNumberFormat="0" applyAlignment="0" applyProtection="0"/>
    <xf numFmtId="0" fontId="18" fillId="14" borderId="4" applyNumberFormat="0" applyAlignment="0" applyProtection="0"/>
    <xf numFmtId="0" fontId="22" fillId="0" borderId="6" applyNumberFormat="0" applyFill="0" applyAlignment="0" applyProtection="0"/>
    <xf numFmtId="0" fontId="13" fillId="15" borderId="7" applyNumberFormat="0" applyAlignment="0" applyProtection="0"/>
    <xf numFmtId="0" fontId="17" fillId="0" borderId="0" applyNumberFormat="0" applyFill="0" applyBorder="0" applyAlignment="0" applyProtection="0"/>
    <xf numFmtId="0" fontId="5" fillId="16" borderId="8" applyNumberFormat="0" applyFont="0" applyAlignment="0" applyProtection="0"/>
    <xf numFmtId="0" fontId="16" fillId="0" borderId="0" applyNumberFormat="0" applyFill="0" applyBorder="0" applyAlignment="0" applyProtection="0"/>
    <xf numFmtId="0" fontId="14" fillId="0" borderId="9" applyNumberFormat="0" applyFill="0" applyAlignment="0" applyProtection="0"/>
    <xf numFmtId="0" fontId="1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1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cellStyleXfs>
  <cellXfs count="6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right" indent="1"/>
    </xf>
    <xf numFmtId="0" fontId="9" fillId="4" borderId="0" xfId="1" applyAlignment="1">
      <alignment horizontal="right" vertical="center" indent="1"/>
    </xf>
    <xf numFmtId="0" fontId="0" fillId="0" borderId="0" xfId="0" applyAlignment="1">
      <alignment horizontal="right" vertical="center" indent="1"/>
    </xf>
    <xf numFmtId="0" fontId="9" fillId="4" borderId="0" xfId="1" applyAlignment="1">
      <alignment horizontal="right" vertical="top" indent="1"/>
    </xf>
    <xf numFmtId="0" fontId="9" fillId="4" borderId="0" xfId="1" applyAlignment="1">
      <alignment horizontal="right" indent="1"/>
    </xf>
    <xf numFmtId="0" fontId="3" fillId="0" borderId="0" xfId="0" applyFont="1"/>
    <xf numFmtId="0" fontId="23" fillId="9" borderId="0" xfId="3" applyFont="1" applyFill="1" applyBorder="1" applyAlignment="1">
      <alignment horizontal="center" vertical="center"/>
    </xf>
    <xf numFmtId="0" fontId="25" fillId="0" borderId="0" xfId="0" applyFont="1"/>
    <xf numFmtId="0" fontId="26" fillId="4" borderId="0" xfId="0" applyFont="1" applyFill="1" applyAlignment="1">
      <alignment vertical="center"/>
    </xf>
    <xf numFmtId="0" fontId="27" fillId="8" borderId="0" xfId="0" applyFont="1" applyFill="1" applyAlignment="1">
      <alignment horizontal="left" vertical="center" indent="1"/>
    </xf>
    <xf numFmtId="0" fontId="25" fillId="8" borderId="0" xfId="0" applyFont="1" applyFill="1" applyAlignment="1">
      <alignment vertical="center"/>
    </xf>
    <xf numFmtId="0" fontId="27" fillId="8" borderId="0" xfId="0" applyFont="1" applyFill="1" applyAlignment="1">
      <alignment horizontal="right" vertical="center" indent="1"/>
    </xf>
    <xf numFmtId="0" fontId="8" fillId="5" borderId="0" xfId="0" applyFont="1" applyFill="1" applyAlignment="1">
      <alignment horizontal="right" indent="1"/>
    </xf>
    <xf numFmtId="0" fontId="29" fillId="5" borderId="0" xfId="2" applyFont="1" applyFill="1" applyAlignment="1">
      <alignment horizontal="right" indent="1"/>
    </xf>
    <xf numFmtId="0" fontId="30" fillId="6" borderId="0" xfId="0" applyFont="1" applyFill="1" applyAlignment="1">
      <alignment vertical="center"/>
    </xf>
    <xf numFmtId="180" fontId="30" fillId="6" borderId="0" xfId="0" applyNumberFormat="1" applyFont="1" applyFill="1" applyAlignment="1">
      <alignment horizontal="right" vertical="center" indent="1"/>
    </xf>
    <xf numFmtId="0" fontId="0" fillId="0" borderId="0" xfId="0" applyAlignment="1">
      <alignment horizontal="right" indent="1"/>
    </xf>
    <xf numFmtId="0" fontId="32" fillId="0" borderId="0" xfId="0" applyFont="1"/>
    <xf numFmtId="0" fontId="33" fillId="0" borderId="0" xfId="0" applyFont="1"/>
    <xf numFmtId="180" fontId="0" fillId="0" borderId="0" xfId="0" applyNumberFormat="1" applyAlignment="1">
      <alignment horizontal="right" vertical="center" indent="1"/>
    </xf>
    <xf numFmtId="0" fontId="26" fillId="4" borderId="0" xfId="0" applyFont="1" applyFill="1"/>
    <xf numFmtId="0" fontId="32" fillId="4" borderId="0" xfId="0" applyFont="1" applyFill="1" applyAlignment="1">
      <alignment horizontal="right" vertical="top" indent="1"/>
    </xf>
    <xf numFmtId="0" fontId="31" fillId="0" borderId="0" xfId="0" applyFont="1"/>
    <xf numFmtId="0" fontId="31" fillId="0" borderId="0" xfId="0" applyFont="1" applyAlignment="1">
      <alignment horizontal="center"/>
    </xf>
    <xf numFmtId="0" fontId="28" fillId="0" borderId="0" xfId="0" applyFont="1" applyAlignment="1">
      <alignment vertical="center"/>
    </xf>
    <xf numFmtId="0" fontId="28" fillId="0" borderId="0" xfId="0" applyFont="1" applyAlignment="1">
      <alignment horizontal="right" vertical="center" indent="2"/>
    </xf>
    <xf numFmtId="0" fontId="28" fillId="0" borderId="0" xfId="0" applyFont="1" applyAlignment="1">
      <alignment horizontal="right" vertical="center" indent="1"/>
    </xf>
    <xf numFmtId="0" fontId="24" fillId="0" borderId="0" xfId="0" applyFont="1" applyAlignment="1">
      <alignment vertical="center"/>
    </xf>
    <xf numFmtId="180" fontId="24" fillId="0" borderId="0" xfId="0" applyNumberFormat="1" applyFont="1" applyAlignment="1">
      <alignment horizontal="right" vertical="center" indent="2"/>
    </xf>
    <xf numFmtId="180" fontId="24" fillId="0" borderId="0" xfId="0" applyNumberFormat="1" applyFont="1" applyAlignment="1">
      <alignment horizontal="right" vertical="center" indent="1"/>
    </xf>
    <xf numFmtId="0" fontId="34" fillId="0" borderId="0" xfId="0" applyFont="1"/>
    <xf numFmtId="0" fontId="34" fillId="0" borderId="0" xfId="0" applyFont="1" applyAlignment="1">
      <alignment horizontal="right" vertical="center" indent="2"/>
    </xf>
    <xf numFmtId="0" fontId="34" fillId="0" borderId="0" xfId="0" applyFont="1" applyAlignment="1">
      <alignment horizontal="right" vertical="center" indent="1"/>
    </xf>
    <xf numFmtId="0" fontId="28" fillId="3" borderId="0" xfId="0" applyFont="1" applyFill="1" applyAlignment="1">
      <alignment horizontal="center" vertical="center" wrapText="1"/>
    </xf>
    <xf numFmtId="180" fontId="28" fillId="2" borderId="0" xfId="0" applyNumberFormat="1" applyFont="1" applyFill="1" applyAlignment="1">
      <alignment horizontal="right" vertical="center" indent="2"/>
    </xf>
    <xf numFmtId="180" fontId="28" fillId="2" borderId="0" xfId="0" applyNumberFormat="1" applyFont="1" applyFill="1" applyAlignment="1">
      <alignment horizontal="right" vertical="center" indent="1"/>
    </xf>
    <xf numFmtId="0" fontId="36" fillId="0" borderId="0" xfId="0" applyFont="1" applyAlignment="1">
      <alignment vertical="center"/>
    </xf>
    <xf numFmtId="0" fontId="37" fillId="0" borderId="0" xfId="0" applyFont="1" applyAlignment="1">
      <alignment wrapText="1"/>
    </xf>
    <xf numFmtId="0" fontId="36" fillId="0" borderId="0" xfId="0" applyFont="1"/>
    <xf numFmtId="0" fontId="38" fillId="0" borderId="0" xfId="0" applyFont="1" applyAlignment="1">
      <alignment wrapText="1"/>
    </xf>
    <xf numFmtId="0" fontId="35" fillId="5" borderId="0" xfId="0" applyFont="1" applyFill="1" applyAlignment="1">
      <alignment horizontal="right" indent="1"/>
    </xf>
    <xf numFmtId="0" fontId="40" fillId="5" borderId="0" xfId="2" applyFont="1" applyFill="1" applyAlignment="1">
      <alignment horizontal="right" indent="1"/>
    </xf>
    <xf numFmtId="0" fontId="41" fillId="6" borderId="0" xfId="0" applyFont="1" applyFill="1" applyAlignment="1">
      <alignment vertical="center"/>
    </xf>
    <xf numFmtId="180" fontId="41" fillId="6" borderId="0" xfId="0" applyNumberFormat="1" applyFont="1" applyFill="1" applyAlignment="1">
      <alignment horizontal="right" vertical="center" indent="1"/>
    </xf>
    <xf numFmtId="0" fontId="35" fillId="0" borderId="0" xfId="0" applyFont="1" applyAlignment="1">
      <alignment horizontal="left" indent="1"/>
    </xf>
    <xf numFmtId="0" fontId="35" fillId="0" borderId="0" xfId="0" applyFont="1" applyAlignment="1">
      <alignment horizontal="right" indent="1"/>
    </xf>
    <xf numFmtId="0" fontId="35" fillId="0" borderId="0" xfId="0" applyFont="1"/>
    <xf numFmtId="0" fontId="42" fillId="0" borderId="0" xfId="0" applyFont="1" applyAlignment="1">
      <alignment horizontal="left" vertical="center" indent="1"/>
    </xf>
    <xf numFmtId="0" fontId="42" fillId="0" borderId="0" xfId="0" applyFont="1" applyAlignment="1">
      <alignment horizontal="right" vertical="center" indent="1"/>
    </xf>
    <xf numFmtId="0" fontId="35" fillId="0" borderId="0" xfId="0" applyFont="1" applyAlignment="1">
      <alignment vertical="center"/>
    </xf>
    <xf numFmtId="180" fontId="42" fillId="0" borderId="0" xfId="0" applyNumberFormat="1" applyFont="1" applyAlignment="1">
      <alignment horizontal="right" vertical="center" indent="1"/>
    </xf>
    <xf numFmtId="0" fontId="43" fillId="0" borderId="0" xfId="0" applyFont="1" applyAlignment="1">
      <alignment horizontal="left" vertical="center" indent="1"/>
    </xf>
    <xf numFmtId="180" fontId="43" fillId="0" borderId="0" xfId="0" applyNumberFormat="1" applyFont="1" applyAlignment="1">
      <alignment horizontal="right" vertical="center" indent="1"/>
    </xf>
    <xf numFmtId="180" fontId="43" fillId="0" borderId="0" xfId="0" applyNumberFormat="1" applyFont="1" applyAlignment="1">
      <alignment horizontal="right" indent="1"/>
    </xf>
    <xf numFmtId="0" fontId="35" fillId="0" borderId="0" xfId="0" applyFont="1" applyAlignment="1">
      <alignment horizontal="left" vertical="center" indent="1"/>
    </xf>
    <xf numFmtId="0" fontId="35" fillId="0" borderId="0" xfId="0" applyFont="1" applyAlignment="1">
      <alignment horizontal="right" vertical="center" indent="1"/>
    </xf>
    <xf numFmtId="0" fontId="28" fillId="7" borderId="0" xfId="0" applyFont="1" applyFill="1" applyAlignment="1">
      <alignment horizontal="center" vertical="center"/>
    </xf>
    <xf numFmtId="0" fontId="9" fillId="4" borderId="0" xfId="1" applyAlignment="1">
      <alignment horizontal="center" vertical="center"/>
    </xf>
    <xf numFmtId="0" fontId="25" fillId="8" borderId="0" xfId="0" applyFont="1" applyFill="1" applyAlignment="1">
      <alignment horizontal="center" vertical="center"/>
    </xf>
    <xf numFmtId="0" fontId="9" fillId="4" borderId="0" xfId="1" applyAlignment="1">
      <alignment horizontal="center"/>
    </xf>
  </cellXfs>
  <cellStyles count="48">
    <cellStyle name="20% - 輔色1" xfId="25" builtinId="30" customBuiltin="1"/>
    <cellStyle name="20% - 輔色2" xfId="29" builtinId="34" customBuiltin="1"/>
    <cellStyle name="20% - 輔色3" xfId="33" builtinId="38" customBuiltin="1"/>
    <cellStyle name="20% - 輔色4" xfId="37" builtinId="42" customBuiltin="1"/>
    <cellStyle name="20% - 輔色5" xfId="41" builtinId="46" customBuiltin="1"/>
    <cellStyle name="20% - 輔色6" xfId="45" builtinId="50" customBuiltin="1"/>
    <cellStyle name="40% - 輔色1" xfId="26" builtinId="31" customBuiltin="1"/>
    <cellStyle name="40% - 輔色2" xfId="30" builtinId="35" customBuiltin="1"/>
    <cellStyle name="40% - 輔色3" xfId="34" builtinId="39" customBuiltin="1"/>
    <cellStyle name="40% - 輔色4" xfId="38" builtinId="43" customBuiltin="1"/>
    <cellStyle name="40% - 輔色5" xfId="42" builtinId="47" customBuiltin="1"/>
    <cellStyle name="40% - 輔色6" xfId="46" builtinId="51" customBuiltin="1"/>
    <cellStyle name="60% - 輔色1" xfId="27" builtinId="32" customBuiltin="1"/>
    <cellStyle name="60% - 輔色2" xfId="31" builtinId="36" customBuiltin="1"/>
    <cellStyle name="60% - 輔色3" xfId="35" builtinId="40" customBuiltin="1"/>
    <cellStyle name="60% - 輔色4" xfId="39" builtinId="44" customBuiltin="1"/>
    <cellStyle name="60% - 輔色5" xfId="43" builtinId="48" customBuiltin="1"/>
    <cellStyle name="60% - 輔色6" xfId="47" builtinId="52" customBuiltin="1"/>
    <cellStyle name="一般" xfId="0" builtinId="0" customBuiltin="1"/>
    <cellStyle name="一般 2" xfId="2" xr:uid="{00000000-0005-0000-0000-000001000000}"/>
    <cellStyle name="千分位" xfId="4" builtinId="3" customBuiltin="1"/>
    <cellStyle name="千分位[0]" xfId="5" builtinId="6" customBuiltin="1"/>
    <cellStyle name="中等" xfId="14" builtinId="28" customBuiltin="1"/>
    <cellStyle name="合計" xfId="23" builtinId="25" customBuiltin="1"/>
    <cellStyle name="好" xfId="12" builtinId="26" customBuiltin="1"/>
    <cellStyle name="百分比" xfId="8" builtinId="5" customBuiltin="1"/>
    <cellStyle name="計算方式" xfId="17" builtinId="22" customBuiltin="1"/>
    <cellStyle name="貨幣" xfId="6" builtinId="4" customBuiltin="1"/>
    <cellStyle name="貨幣 [0]" xfId="7" builtinId="7" customBuiltin="1"/>
    <cellStyle name="連結的儲存格" xfId="18" builtinId="24" customBuiltin="1"/>
    <cellStyle name="備註" xfId="21" builtinId="10" customBuiltin="1"/>
    <cellStyle name="說明文字" xfId="22" builtinId="53" customBuiltin="1"/>
    <cellStyle name="輔色1" xfId="24" builtinId="29" customBuiltin="1"/>
    <cellStyle name="輔色2" xfId="28" builtinId="33" customBuiltin="1"/>
    <cellStyle name="輔色3" xfId="32" builtinId="37" customBuiltin="1"/>
    <cellStyle name="輔色4" xfId="36" builtinId="41" customBuiltin="1"/>
    <cellStyle name="輔色5" xfId="40" builtinId="45" customBuiltin="1"/>
    <cellStyle name="輔色6" xfId="44" builtinId="49" customBuiltin="1"/>
    <cellStyle name="標題" xfId="1" builtinId="15" customBuiltin="1"/>
    <cellStyle name="標題 1" xfId="9" builtinId="16" customBuiltin="1"/>
    <cellStyle name="標題 2" xfId="3" builtinId="17" customBuiltin="1"/>
    <cellStyle name="標題 3" xfId="10" builtinId="18" customBuiltin="1"/>
    <cellStyle name="標題 4" xfId="11" builtinId="19" customBuiltin="1"/>
    <cellStyle name="輸入" xfId="15" builtinId="20" customBuiltin="1"/>
    <cellStyle name="輸出" xfId="16" builtinId="21" customBuiltin="1"/>
    <cellStyle name="檢查儲存格" xfId="19" builtinId="23" customBuiltin="1"/>
    <cellStyle name="壞" xfId="13" builtinId="27" customBuiltin="1"/>
    <cellStyle name="警告文字" xfId="20" builtinId="11" customBuiltin="1"/>
  </cellStyles>
  <dxfs count="128">
    <dxf>
      <font>
        <b val="0"/>
        <i val="0"/>
        <strike val="0"/>
        <condense val="0"/>
        <extend val="0"/>
        <outline val="0"/>
        <shadow val="0"/>
        <u val="none"/>
        <vertAlign val="baseline"/>
        <sz val="11"/>
        <color auto="1"/>
        <name val="Lucida Sans"/>
        <family val="2"/>
        <scheme val="minor"/>
      </font>
      <numFmt numFmtId="180" formatCode="&quot;NT$&quot;#,##0.00_);[Red]\(&quot;NT$&quot;#,##0.00\)"/>
      <alignment horizontal="right" vertical="center" textRotation="0" wrapText="0" indent="1" justifyLastLine="0" shrinkToFit="0" readingOrder="0"/>
    </dxf>
    <dxf>
      <numFmt numFmtId="181" formatCode="&quot;$&quot;#,##0.00_);[Red]\(&quot;$&quot;#,##0.00\)"/>
    </dxf>
    <dxf>
      <font>
        <b val="0"/>
        <i val="0"/>
        <strike val="0"/>
        <condense val="0"/>
        <extend val="0"/>
        <outline val="0"/>
        <shadow val="0"/>
        <u val="none"/>
        <vertAlign val="baseline"/>
        <sz val="11"/>
        <color auto="1"/>
        <name val="Lucida Sans"/>
        <family val="2"/>
        <scheme val="minor"/>
      </font>
      <alignment horizontal="right" vertical="center" textRotation="0" wrapText="0" indent="2" justifyLastLine="0" shrinkToFit="0" readingOrder="0"/>
    </dxf>
    <dxf>
      <numFmt numFmtId="181" formatCode="&quot;$&quot;#,##0.00_);[Red]\(&quot;$&quot;#,##0.00\)"/>
    </dxf>
    <dxf>
      <font>
        <b val="0"/>
        <i val="0"/>
        <strike val="0"/>
        <condense val="0"/>
        <extend val="0"/>
        <outline val="0"/>
        <shadow val="0"/>
        <u val="none"/>
        <vertAlign val="baseline"/>
        <sz val="11"/>
        <color auto="1"/>
        <name val="微軟正黑體"/>
        <family val="2"/>
        <charset val="136"/>
        <scheme val="none"/>
      </font>
      <alignment horizontal="general" vertical="center" textRotation="0" wrapText="0" indent="0" justifyLastLine="0" shrinkToFit="0" readingOrder="0"/>
    </dxf>
    <dxf>
      <font>
        <strike val="0"/>
        <outline val="0"/>
        <shadow val="0"/>
        <u val="none"/>
        <vertAlign val="baseline"/>
        <sz val="11"/>
        <color auto="1"/>
        <name val="Lucida Sans"/>
        <family val="2"/>
        <scheme val="minor"/>
      </font>
      <alignment horizontal="general" vertical="center" textRotation="0" wrapText="0" indent="0" justifyLastLine="0" shrinkToFit="0" readingOrder="0"/>
    </dxf>
    <dxf>
      <fill>
        <patternFill patternType="none">
          <fgColor indexed="64"/>
          <bgColor auto="1"/>
        </patternFill>
      </fill>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font>
        <b val="0"/>
        <i val="0"/>
        <strike val="0"/>
        <outline val="0"/>
        <shadow val="0"/>
        <u val="none"/>
        <vertAlign val="baseline"/>
        <sz val="10"/>
        <color auto="1"/>
        <name val="Microsoft JhengHei UI"/>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Microsoft JhengHei UI"/>
        <family val="2"/>
        <charset val="136"/>
        <scheme val="none"/>
      </font>
      <numFmt numFmtId="180" formatCode="&quot;NT$&quot;#,##0.00_);[Red]\(&quot;NT$&quot;#,##0.00\)"/>
      <alignment horizontal="righ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1"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Microsoft JhengHei UI"/>
        <family val="2"/>
        <charset val="136"/>
        <scheme val="none"/>
      </font>
      <numFmt numFmtId="180" formatCode="&quot;NT$&quot;#,##0.00_);[Red]\(&quot;NT$&quot;#,##0.00\)"/>
      <alignment horizontal="righ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1"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alignment horizontal="right" vertical="bottom" textRotation="0" wrapText="0" indent="1" justifyLastLine="0" shrinkToFit="0" readingOrder="0"/>
    </dxf>
    <dxf>
      <font>
        <strike val="0"/>
        <outline val="0"/>
        <shadow val="0"/>
        <u val="none"/>
        <vertAlign val="baseline"/>
        <color theme="1"/>
        <name val="Microsoft JhengHei UI"/>
        <family val="2"/>
        <charset val="136"/>
        <scheme val="none"/>
      </font>
      <numFmt numFmtId="181" formatCode="&quot;$&quot;#,##0.00_);[Red]\(&quot;$&quot;#,##0.00\)"/>
      <alignment horizontal="right" vertical="bottom" textRotation="0" wrapText="0" relative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alignment horizontal="right" vertical="bottom" textRotation="0" wrapText="0" indent="1" justifyLastLine="0" shrinkToFit="0" readingOrder="0"/>
    </dxf>
    <dxf>
      <font>
        <strike val="0"/>
        <outline val="0"/>
        <shadow val="0"/>
        <u val="none"/>
        <vertAlign val="baseline"/>
        <color theme="1"/>
        <name val="Microsoft JhengHei UI"/>
        <family val="2"/>
        <charset val="136"/>
        <scheme val="none"/>
      </font>
      <numFmt numFmtId="181" formatCode="&quot;$&quot;#,##0.00_);[Red]\(&quot;$&quot;#,##0.00\)"/>
      <alignment horizontal="right" textRotation="0" wrapText="0" relativeIndent="1" justifyLastLine="0" shrinkToFit="0" readingOrder="0"/>
    </dxf>
    <dxf>
      <font>
        <b val="0"/>
        <i val="0"/>
        <strike val="0"/>
        <condense val="0"/>
        <extend val="0"/>
        <outline val="0"/>
        <shadow val="0"/>
        <u val="none"/>
        <vertAlign val="baseline"/>
        <sz val="9"/>
        <color theme="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Microsoft JhengHei UI"/>
        <family val="2"/>
        <charset val="136"/>
        <scheme val="none"/>
      </font>
    </dxf>
    <dxf>
      <font>
        <strike val="0"/>
        <outline val="0"/>
        <shadow val="0"/>
        <u val="none"/>
        <vertAlign val="baseline"/>
        <color theme="1"/>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9"/>
        <color theme="1"/>
        <name val="Microsoft JhengHei UI"/>
        <family val="2"/>
        <charset val="136"/>
        <scheme val="none"/>
      </font>
      <numFmt numFmtId="182" formatCode="#,##0.00;[Red]#,##0.00"/>
      <alignment horizontal="righ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icrosoft JhengHei UI"/>
        <family val="2"/>
        <charset val="136"/>
        <scheme val="none"/>
      </font>
      <numFmt numFmtId="182" formatCode="#,##0.00;[Red]#,##0.00"/>
      <alignment horizontal="righ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Microsoft JhengHei UI"/>
        <family val="2"/>
        <charset val="136"/>
        <scheme val="none"/>
      </font>
    </dxf>
    <dxf>
      <font>
        <strike val="0"/>
        <outline val="0"/>
        <shadow val="0"/>
        <u val="none"/>
        <vertAlign val="baseline"/>
        <color theme="1"/>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alignment horizontal="right" vertical="bottom"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1" formatCode="&quot;$&quot;#,##0.00_);[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alignment horizontal="right" vertical="bottom"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1" formatCode="&quot;$&quot;#,##0.00_);[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Microsoft JhengHei UI"/>
        <family val="2"/>
        <charset val="136"/>
        <scheme val="none"/>
      </font>
    </dxf>
    <dxf>
      <font>
        <strike val="0"/>
        <outline val="0"/>
        <shadow val="0"/>
        <u val="none"/>
        <vertAlign val="baseline"/>
        <color theme="1"/>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alignment horizontal="righ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1"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icrosoft JhengHei UI"/>
        <family val="2"/>
        <charset val="136"/>
        <scheme val="none"/>
      </font>
      <numFmt numFmtId="180" formatCode="&quot;NT$&quot;#,##0.00_);[Red]\(&quot;NT$&quot;#,##0.00\)"/>
      <alignment horizontal="righ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181"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icrosoft JhengHei UI"/>
        <family val="2"/>
        <charset val="136"/>
        <scheme val="none"/>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Microsoft JhengHei UI"/>
        <family val="2"/>
        <charset val="136"/>
        <scheme val="none"/>
      </font>
    </dxf>
    <dxf>
      <font>
        <strike val="0"/>
        <outline val="0"/>
        <shadow val="0"/>
        <u val="none"/>
        <vertAlign val="baseline"/>
        <color theme="1"/>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9"/>
        <color auto="1"/>
        <name val="Microsoft JhengHei UI"/>
        <family val="2"/>
        <charset val="136"/>
        <scheme val="none"/>
      </font>
      <numFmt numFmtId="180" formatCode="&quot;NT$&quot;#,##0.00_);[Red]\(&quot;NT$&quot;#,##0.00\)"/>
      <alignment horizontal="right" vertical="center" textRotation="0" wrapText="0" indent="1" justifyLastLine="0" shrinkToFit="0" readingOrder="0"/>
    </dxf>
    <dxf>
      <font>
        <strike val="0"/>
        <outline val="0"/>
        <shadow val="0"/>
        <u val="none"/>
        <vertAlign val="baseline"/>
        <sz val="9"/>
        <color auto="1"/>
        <name val="Microsoft JhengHei UI"/>
        <family val="2"/>
        <charset val="136"/>
        <scheme val="none"/>
      </font>
      <numFmt numFmtId="181" formatCode="&quot;$&quot;#,##0.00_);[Red]\(&quot;$&quot;#,##0.00\)"/>
      <alignment horizontal="right" vertical="center" textRotation="0" wrapText="0" indent="1" justifyLastLine="0" shrinkToFit="0" readingOrder="0"/>
    </dxf>
    <dxf>
      <font>
        <b val="0"/>
        <i val="0"/>
        <strike val="0"/>
        <condense val="0"/>
        <extend val="0"/>
        <outline val="0"/>
        <shadow val="0"/>
        <u val="none"/>
        <vertAlign val="baseline"/>
        <sz val="9"/>
        <color auto="1"/>
        <name val="Microsoft JhengHei UI"/>
        <family val="2"/>
        <charset val="136"/>
        <scheme val="none"/>
      </font>
      <numFmt numFmtId="180" formatCode="&quot;NT$&quot;#,##0.00_);[Red]\(&quot;NT$&quot;#,##0.00\)"/>
      <alignment horizontal="right" vertical="center" textRotation="0" wrapText="0" indent="1" justifyLastLine="0" shrinkToFit="0" readingOrder="0"/>
    </dxf>
    <dxf>
      <font>
        <strike val="0"/>
        <outline val="0"/>
        <shadow val="0"/>
        <u val="none"/>
        <vertAlign val="baseline"/>
        <sz val="9"/>
        <color auto="1"/>
        <name val="Microsoft JhengHei UI"/>
        <family val="2"/>
        <charset val="136"/>
        <scheme val="none"/>
      </font>
      <numFmt numFmtId="181" formatCode="&quot;$&quot;#,##0.00_);[Red]\(&quot;$&quot;#,##0.00\)"/>
      <alignment horizontal="right" vertical="center" textRotation="0" wrapText="0" indent="1" justifyLastLine="0" shrinkToFit="0" readingOrder="0"/>
    </dxf>
    <dxf>
      <font>
        <b val="0"/>
        <i val="0"/>
        <strike val="0"/>
        <condense val="0"/>
        <extend val="0"/>
        <outline val="0"/>
        <shadow val="0"/>
        <u val="none"/>
        <vertAlign val="baseline"/>
        <sz val="9"/>
        <color auto="1"/>
        <name val="Microsoft JhengHei UI"/>
        <family val="2"/>
        <charset val="136"/>
        <scheme val="none"/>
      </font>
      <alignment horizontal="left" vertical="center" textRotation="0" wrapText="0" indent="1" justifyLastLine="0" shrinkToFit="0" readingOrder="0"/>
    </dxf>
    <dxf>
      <font>
        <strike val="0"/>
        <outline val="0"/>
        <shadow val="0"/>
        <u val="none"/>
        <vertAlign val="baseline"/>
        <sz val="9"/>
        <color auto="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sz val="9"/>
        <color auto="1"/>
        <name val="Microsoft JhengHei UI"/>
        <family val="2"/>
        <charset val="136"/>
        <scheme val="none"/>
      </font>
    </dxf>
    <dxf>
      <font>
        <b val="0"/>
        <i val="0"/>
        <strike val="0"/>
        <condense val="0"/>
        <extend val="0"/>
        <outline val="0"/>
        <shadow val="0"/>
        <u val="none"/>
        <vertAlign val="baseline"/>
        <sz val="9"/>
        <color auto="1"/>
        <name val="Microsoft JhengHei UI"/>
        <family val="2"/>
        <charset val="136"/>
        <scheme val="none"/>
      </font>
      <numFmt numFmtId="180" formatCode="&quot;NT$&quot;#,##0.00_);[Red]\(&quot;NT$&quot;#,##0.00\)"/>
      <alignment horizontal="right" vertical="center" textRotation="0" wrapText="0" indent="1" justifyLastLine="0" shrinkToFit="0" readingOrder="0"/>
    </dxf>
    <dxf>
      <font>
        <strike val="0"/>
        <outline val="0"/>
        <shadow val="0"/>
        <u val="none"/>
        <vertAlign val="baseline"/>
        <sz val="9"/>
        <color auto="1"/>
        <name val="Microsoft JhengHei UI"/>
        <family val="2"/>
        <charset val="136"/>
        <scheme val="none"/>
      </font>
      <numFmt numFmtId="181" formatCode="&quot;$&quot;#,##0.00_);[Red]\(&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Microsoft JhengHei UI"/>
        <family val="2"/>
        <charset val="136"/>
        <scheme val="none"/>
      </font>
      <numFmt numFmtId="180" formatCode="&quot;NT$&quot;#,##0.00_);[Red]\(&quot;NT$&quot;#,##0.00\)"/>
      <alignment horizontal="right" vertical="center" textRotation="0" wrapText="0" indent="1" justifyLastLine="0" shrinkToFit="0" readingOrder="0"/>
    </dxf>
    <dxf>
      <font>
        <strike val="0"/>
        <outline val="0"/>
        <shadow val="0"/>
        <u val="none"/>
        <vertAlign val="baseline"/>
        <sz val="9"/>
        <color auto="1"/>
        <name val="Microsoft JhengHei UI"/>
        <family val="2"/>
        <charset val="136"/>
        <scheme val="none"/>
      </font>
      <numFmt numFmtId="181" formatCode="&quot;$&quot;#,##0.00_);[Red]\(&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Microsoft JhengHei UI"/>
        <family val="2"/>
        <charset val="136"/>
        <scheme val="none"/>
      </font>
      <alignment horizontal="left" vertical="center" textRotation="0" wrapText="0" indent="1" justifyLastLine="0" shrinkToFit="0" readingOrder="0"/>
    </dxf>
    <dxf>
      <font>
        <strike val="0"/>
        <outline val="0"/>
        <shadow val="0"/>
        <u val="none"/>
        <vertAlign val="baseline"/>
        <sz val="9"/>
        <color auto="1"/>
        <name val="Microsoft JhengHei UI"/>
        <family val="2"/>
        <charset val="136"/>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fill>
        <patternFill patternType="none">
          <fgColor indexed="64"/>
          <bgColor auto="1"/>
        </patternFill>
      </fill>
    </dxf>
    <dxf>
      <font>
        <strike val="0"/>
        <outline val="0"/>
        <shadow val="0"/>
        <u val="none"/>
        <vertAlign val="baseline"/>
        <name val="Microsoft JhengHei UI"/>
        <family val="2"/>
        <charset val="136"/>
        <scheme val="none"/>
      </font>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表格樣式淺色1 2" pivot="0" count="8" xr9:uid="{00000000-0011-0000-FFFF-FFFF00000000}">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損益摘要!$B$5</c:f>
              <c:strCache>
                <c:ptCount val="1"/>
                <c:pt idx="0">
                  <c:v>總收入</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損益摘要!$C$4:$D$4</c:f>
              <c:strCache>
                <c:ptCount val="2"/>
                <c:pt idx="0">
                  <c:v>預估</c:v>
                </c:pt>
                <c:pt idx="1">
                  <c:v>實際</c:v>
                </c:pt>
              </c:strCache>
            </c:strRef>
          </c:cat>
          <c:val>
            <c:numRef>
              <c:f>損益摘要!$C$5:$D$5</c:f>
              <c:numCache>
                <c:formatCode>"NT$"#,##0.00_);[Red]\("NT$"#,##0.00\)</c:formatCode>
                <c:ptCount val="2"/>
                <c:pt idx="0">
                  <c:v>1936</c:v>
                </c:pt>
                <c:pt idx="1">
                  <c:v>1831</c:v>
                </c:pt>
              </c:numCache>
            </c:numRef>
          </c:val>
          <c:extLst>
            <c:ext xmlns:c16="http://schemas.microsoft.com/office/drawing/2014/chart" uri="{C3380CC4-5D6E-409C-BE32-E72D297353CC}">
              <c16:uniqueId val="{00000000-8636-4D9B-AD98-D1F682920A3A}"/>
            </c:ext>
          </c:extLst>
        </c:ser>
        <c:ser>
          <c:idx val="1"/>
          <c:order val="1"/>
          <c:tx>
            <c:strRef>
              <c:f>損益摘要!$B$6</c:f>
              <c:strCache>
                <c:ptCount val="1"/>
                <c:pt idx="0">
                  <c:v>總支出</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損益摘要!$C$4:$D$4</c:f>
              <c:strCache>
                <c:ptCount val="2"/>
                <c:pt idx="0">
                  <c:v>預估</c:v>
                </c:pt>
                <c:pt idx="1">
                  <c:v>實際</c:v>
                </c:pt>
              </c:strCache>
            </c:strRef>
          </c:cat>
          <c:val>
            <c:numRef>
              <c:f>損益摘要!$C$6:$D$6</c:f>
              <c:numCache>
                <c:formatCode>"NT$"#,##0.00_);[Red]\("NT$"#,##0.00\)</c:formatCode>
                <c:ptCount val="2"/>
                <c:pt idx="0">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icrosoft JhengHei UI" panose="020B0604030504040204" pitchFamily="34" charset="-120"/>
                <a:ea typeface="Microsoft JhengHei UI" panose="020B0604030504040204" pitchFamily="34" charset="-120"/>
                <a:cs typeface="+mn-cs"/>
              </a:defRPr>
            </a:pPr>
            <a:endParaRPr lang="zh-TW"/>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icrosoft JhengHei UI"/>
            </a:defRPr>
          </a:pPr>
          <a:endParaRPr lang="zh-TW"/>
        </a:p>
      </c:txPr>
    </c:legend>
    <c:plotVisOnly val="1"/>
    <c:dispBlanksAs val="gap"/>
    <c:showDLblsOverMax val="0"/>
  </c:chart>
  <c:spPr>
    <a:noFill/>
    <a:ln w="9525" cap="flat" cmpd="sng" algn="ctr">
      <a:noFill/>
      <a:round/>
    </a:ln>
    <a:effectLst/>
  </c:spPr>
  <c:txPr>
    <a:bodyPr/>
    <a:lstStyle/>
    <a:p>
      <a:pPr>
        <a:defRPr/>
      </a:pPr>
      <a:endParaRPr lang="zh-TW"/>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47625</xdr:colOff>
      <xdr:row>11</xdr:row>
      <xdr:rowOff>12700</xdr:rowOff>
    </xdr:to>
    <xdr:graphicFrame macro="">
      <xdr:nvGraphicFramePr>
        <xdr:cNvPr id="3073" name="圖表 1" descr="顯示預估收入與支出和實際收入與支出的直條圖">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場地支出" displayName="場地支出" ref="B6:D11" totalsRowCount="1" headerRowDxfId="119" dataDxfId="118" totalsRowDxfId="117">
  <autoFilter ref="B6:D10" xr:uid="{00000000-0009-0000-0100-000001000000}">
    <filterColumn colId="0" hiddenButton="1"/>
    <filterColumn colId="1" hiddenButton="1"/>
    <filterColumn colId="2" hiddenButton="1"/>
  </autoFilter>
  <tableColumns count="3">
    <tableColumn id="1" xr3:uid="{00000000-0010-0000-0000-000001000000}" name="場地" totalsRowLabel="合計" dataDxfId="116" totalsRowDxfId="115"/>
    <tableColumn id="2" xr3:uid="{00000000-0010-0000-0000-000002000000}" name="預估" totalsRowFunction="sum" dataDxfId="114" totalsRowDxfId="113"/>
    <tableColumn id="3" xr3:uid="{00000000-0010-0000-0000-000003000000}" name="實際" totalsRowFunction="sum" dataDxfId="112" totalsRowDxfId="111"/>
  </tableColumns>
  <tableStyleInfo name="表格樣式淺色1 2" showFirstColumn="1" showLastColumn="0" showRowStripes="1" showColumnStripes="0"/>
  <extLst>
    <ext xmlns:x14="http://schemas.microsoft.com/office/spreadsheetml/2009/9/main" uri="{504A1905-F514-4f6f-8877-14C23A59335A}">
      <x14:table altTextSummary="在此表格中輸入預估與實際網站支出。結尾處會自動計算總計"/>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參展者和廠商" displayName="參展者和廠商"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預估數量" totalsRowLabel="合計" dataDxfId="28" totalsRowDxfId="27"/>
    <tableColumn id="2" xr3:uid="{00000000-0010-0000-0900-000002000000}" name="實際數量" dataDxfId="26" totalsRowDxfId="25"/>
    <tableColumn id="3" xr3:uid="{00000000-0010-0000-0900-000003000000}" name="類型" dataDxfId="24" totalsRowDxfId="23"/>
    <tableColumn id="4" xr3:uid="{00000000-0010-0000-0900-000004000000}" name="價格" dataDxfId="22"/>
    <tableColumn id="5" xr3:uid="{00000000-0010-0000-0900-000005000000}" name="預估收入" totalsRowFunction="sum" dataDxfId="21" totalsRowDxfId="20">
      <calculatedColumnFormula>B19*E19</calculatedColumnFormula>
    </tableColumn>
    <tableColumn id="6" xr3:uid="{00000000-0010-0000-0900-000006000000}" name="實際收入" totalsRowFunction="sum" dataDxfId="19" totalsRowDxfId="18">
      <calculatedColumnFormula>C19*E19</calculatedColumnFormula>
    </tableColumn>
  </tableColumns>
  <tableStyleInfo name="表格樣式淺色1 2" showFirstColumn="0" showLastColumn="0" showRowStripes="1" showColumnStripes="0"/>
  <extLst>
    <ext xmlns:x14="http://schemas.microsoft.com/office/spreadsheetml/2009/9/main" uri="{504A1905-F514-4f6f-8877-14C23A59335A}">
      <x14:table altTextSummary="在此表格中輸入預估與實際的參展者和廠商數量、攤位類型和價格。系統會自動計算每個攤位類型參展者的預估與實際收入，並計算總計。"/>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物品銷售" displayName="物品銷售"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預估數量" totalsRowLabel="合計" dataDxfId="17" totalsRowDxfId="16"/>
    <tableColumn id="2" xr3:uid="{00000000-0010-0000-0A00-000002000000}" name="實際數量" dataDxfId="15" totalsRowDxfId="14"/>
    <tableColumn id="3" xr3:uid="{00000000-0010-0000-0A00-000003000000}" name="類型" dataDxfId="13" totalsRowDxfId="12"/>
    <tableColumn id="4" xr3:uid="{00000000-0010-0000-0A00-000004000000}" name="價格" dataDxfId="11"/>
    <tableColumn id="5" xr3:uid="{00000000-0010-0000-0A00-000005000000}" name="預估收入" totalsRowFunction="sum" dataDxfId="10" totalsRowDxfId="9">
      <calculatedColumnFormula>B25*E25</calculatedColumnFormula>
    </tableColumn>
    <tableColumn id="6" xr3:uid="{00000000-0010-0000-0A00-000006000000}" name="實際收入" totalsRowFunction="sum" dataDxfId="8" totalsRowDxfId="7">
      <calculatedColumnFormula>C25*E25</calculatedColumnFormula>
    </tableColumn>
  </tableColumns>
  <tableStyleInfo name="表格樣式淺色1 2" showFirstColumn="0" showLastColumn="0" showRowStripes="1" showColumnStripes="0"/>
  <extLst>
    <ext xmlns:x14="http://schemas.microsoft.com/office/spreadsheetml/2009/9/main" uri="{504A1905-F514-4f6f-8877-14C23A59335A}">
      <x14:table altTextSummary="在此表格中輸入預估與實際的物品銷售數量、類型和價格。系統會自動計算物品銷售的預估與實際收入，並計算總計。"/>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摘要" displayName="摘要" ref="B4:D6" headerRowDxfId="6" totalsRowDxfId="5">
  <autoFilter ref="B4:D6" xr:uid="{E2E1E93F-962E-4908-B5FF-C49FFDD203EC}">
    <filterColumn colId="0" hiddenButton="1"/>
    <filterColumn colId="1" hiddenButton="1"/>
    <filterColumn colId="2" hiddenButton="1"/>
  </autoFilter>
  <tableColumns count="3">
    <tableColumn id="1" xr3:uid="{F67213F1-F34B-417E-9245-0F02F8ACA01B}" name=" 總計" totalsRowLabel="合計" totalsRowDxfId="4"/>
    <tableColumn id="2" xr3:uid="{B31A4B15-FE6A-45D0-A35F-8DEBCAB99AF7}" name="預估" dataDxfId="3" totalsRowDxfId="2">
      <calculatedColumnFormula>收入!F4</calculatedColumnFormula>
    </tableColumn>
    <tableColumn id="3" xr3:uid="{D633F0A4-A59C-4679-9F1C-8D364B0C972E}" name="實際" totalsRowFunction="sum" dataDxfId="1" totalsRowDxfId="0">
      <calculatedColumnFormula>收入!G4</calculatedColumnFormula>
    </tableColumn>
  </tableColumns>
  <tableStyleInfo name="表格樣式淺色1 2" showFirstColumn="0" showLastColumn="0" showRowStripes="1" showColumnStripes="0"/>
  <extLst>
    <ext xmlns:x14="http://schemas.microsoft.com/office/spreadsheetml/2009/9/main" uri="{504A1905-F514-4f6f-8877-14C23A59335A}">
      <x14:table altTextSummary="此表格會自動更新預估與實際的收入和支出總計"/>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茶點支出" displayName="茶點支出" ref="F6:H11" totalsRowCount="1" headerRowDxfId="110" dataDxfId="109" totalsRowDxfId="108">
  <autoFilter ref="F6:H10" xr:uid="{00000000-0009-0000-0100-000003000000}">
    <filterColumn colId="0" hiddenButton="1"/>
    <filterColumn colId="1" hiddenButton="1"/>
    <filterColumn colId="2" hiddenButton="1"/>
  </autoFilter>
  <tableColumns count="3">
    <tableColumn id="1" xr3:uid="{00000000-0010-0000-0100-000001000000}" name="茶點" totalsRowLabel="合計" dataDxfId="107" totalsRowDxfId="106"/>
    <tableColumn id="2" xr3:uid="{00000000-0010-0000-0100-000002000000}" name="預估" totalsRowFunction="sum" dataDxfId="105" totalsRowDxfId="104"/>
    <tableColumn id="3" xr3:uid="{00000000-0010-0000-0100-000003000000}" name="實際" totalsRowFunction="sum" dataDxfId="103" totalsRowDxfId="102"/>
  </tableColumns>
  <tableStyleInfo name="表格樣式淺色1 2" showFirstColumn="1" showLastColumn="0" showRowStripes="1" showColumnStripes="0"/>
  <extLst>
    <ext xmlns:x14="http://schemas.microsoft.com/office/spreadsheetml/2009/9/main" uri="{504A1905-F514-4f6f-8877-14C23A59335A}">
      <x14:table altTextSummary="在此表格中輸入預估與實際的茶點支出。結尾處會自動計算總計"/>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佈置裝飾支出" displayName="佈置裝飾支出" ref="B13:D19" totalsRowCount="1" headerRowDxfId="101" dataDxfId="100" totalsRowDxfId="99">
  <autoFilter ref="B13:D18" xr:uid="{00000000-0009-0000-0100-000004000000}">
    <filterColumn colId="0" hiddenButton="1"/>
    <filterColumn colId="1" hiddenButton="1"/>
    <filterColumn colId="2" hiddenButton="1"/>
  </autoFilter>
  <tableColumns count="3">
    <tableColumn id="1" xr3:uid="{00000000-0010-0000-0200-000001000000}" name="佈置裝飾" totalsRowLabel="合計" dataDxfId="98" totalsRowDxfId="97"/>
    <tableColumn id="2" xr3:uid="{00000000-0010-0000-0200-000002000000}" name="預估" totalsRowFunction="sum" dataDxfId="96" totalsRowDxfId="95"/>
    <tableColumn id="3" xr3:uid="{00000000-0010-0000-0200-000003000000}" name="實際" totalsRowFunction="sum" dataDxfId="94" totalsRowDxfId="93"/>
  </tableColumns>
  <tableStyleInfo name="表格樣式淺色1 2" showFirstColumn="1" showLastColumn="0" showRowStripes="1" showColumnStripes="0"/>
  <extLst>
    <ext xmlns:x14="http://schemas.microsoft.com/office/spreadsheetml/2009/9/main" uri="{504A1905-F514-4f6f-8877-14C23A59335A}">
      <x14:table altTextSummary="在此表格中輸入預估與實際的佈置裝飾支出。結尾處會自動計算總計"/>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節目支出" displayName="節目支出" ref="F13:H19" totalsRowCount="1" headerRowDxfId="92" dataDxfId="91" totalsRowDxfId="90">
  <autoFilter ref="F13:H18" xr:uid="{00000000-0009-0000-0100-000005000000}">
    <filterColumn colId="0" hiddenButton="1"/>
    <filterColumn colId="1" hiddenButton="1"/>
    <filterColumn colId="2" hiddenButton="1"/>
  </autoFilter>
  <tableColumns count="3">
    <tableColumn id="1" xr3:uid="{00000000-0010-0000-0300-000001000000}" name="節目" totalsRowLabel="合計" dataDxfId="89" totalsRowDxfId="88"/>
    <tableColumn id="2" xr3:uid="{00000000-0010-0000-0300-000002000000}" name="預估" totalsRowFunction="sum" dataDxfId="87" totalsRowDxfId="86"/>
    <tableColumn id="3" xr3:uid="{00000000-0010-0000-0300-000003000000}" name="實際" totalsRowFunction="sum" dataDxfId="85" totalsRowDxfId="84"/>
  </tableColumns>
  <tableStyleInfo name="表格樣式淺色1 2" showFirstColumn="1" showLastColumn="0" showRowStripes="1" showColumnStripes="0"/>
  <extLst>
    <ext xmlns:x14="http://schemas.microsoft.com/office/spreadsheetml/2009/9/main" uri="{504A1905-F514-4f6f-8877-14C23A59335A}">
      <x14:table altTextSummary="在此表格中輸入預估與實際的計劃支出。結尾處會自動計算總計"/>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宣傳支出" displayName="宣傳支出" ref="B21:D25" totalsRowCount="1" headerRowDxfId="83" dataDxfId="82" totalsRowDxfId="81">
  <autoFilter ref="B21:D24" xr:uid="{00000000-0009-0000-0100-000006000000}">
    <filterColumn colId="0" hiddenButton="1"/>
    <filterColumn colId="1" hiddenButton="1"/>
    <filterColumn colId="2" hiddenButton="1"/>
  </autoFilter>
  <tableColumns count="3">
    <tableColumn id="1" xr3:uid="{00000000-0010-0000-0400-000001000000}" name="宣傳" totalsRowLabel="合計" dataDxfId="80" totalsRowDxfId="79"/>
    <tableColumn id="2" xr3:uid="{00000000-0010-0000-0400-000002000000}" name="預估" totalsRowFunction="sum" dataDxfId="78" totalsRowDxfId="77"/>
    <tableColumn id="3" xr3:uid="{00000000-0010-0000-0400-000003000000}" name="實際" totalsRowFunction="sum" dataDxfId="76" totalsRowDxfId="75"/>
  </tableColumns>
  <tableStyleInfo name="表格樣式淺色1 2" showFirstColumn="1" showLastColumn="0" showRowStripes="1" showColumnStripes="0"/>
  <extLst>
    <ext xmlns:x14="http://schemas.microsoft.com/office/spreadsheetml/2009/9/main" uri="{504A1905-F514-4f6f-8877-14C23A59335A}">
      <x14:table altTextSummary="在此表格中輸入預估與實際的公關支出。結尾處會自動計算總計"/>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獎品支出" displayName="獎品支出" ref="F21:H24" totalsRowCount="1" headerRowDxfId="74" dataDxfId="73" totalsRowDxfId="72">
  <autoFilter ref="F21:H23" xr:uid="{00000000-0009-0000-0100-000007000000}">
    <filterColumn colId="0" hiddenButton="1"/>
    <filterColumn colId="1" hiddenButton="1"/>
    <filterColumn colId="2" hiddenButton="1"/>
  </autoFilter>
  <tableColumns count="3">
    <tableColumn id="1" xr3:uid="{00000000-0010-0000-0500-000001000000}" name="獎品" totalsRowLabel="合計" dataDxfId="71" totalsRowDxfId="70"/>
    <tableColumn id="2" xr3:uid="{00000000-0010-0000-0500-000002000000}" name="預估" totalsRowFunction="sum" dataDxfId="69" totalsRowDxfId="68"/>
    <tableColumn id="3" xr3:uid="{00000000-0010-0000-0500-000003000000}" name="實際" totalsRowFunction="sum" dataDxfId="67" totalsRowDxfId="66"/>
  </tableColumns>
  <tableStyleInfo name="表格樣式淺色1 2" showFirstColumn="1" showLastColumn="0" showRowStripes="1" showColumnStripes="0"/>
  <extLst>
    <ext xmlns:x14="http://schemas.microsoft.com/office/spreadsheetml/2009/9/main" uri="{504A1905-F514-4f6f-8877-14C23A59335A}">
      <x14:table altTextSummary="在此表格中輸入預估與實際的獎品支出。結尾處會自動計算總計"/>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雜項" displayName="雜項" ref="B27:D32" totalsRowCount="1" headerRowDxfId="65" dataDxfId="64" totalsRowDxfId="63">
  <autoFilter ref="B27:D31" xr:uid="{00000000-0009-0000-0100-000008000000}">
    <filterColumn colId="0" hiddenButton="1"/>
    <filterColumn colId="1" hiddenButton="1"/>
    <filterColumn colId="2" hiddenButton="1"/>
  </autoFilter>
  <tableColumns count="3">
    <tableColumn id="1" xr3:uid="{00000000-0010-0000-0600-000001000000}" name="雜項" totalsRowLabel="合計" dataDxfId="62" totalsRowDxfId="61"/>
    <tableColumn id="2" xr3:uid="{00000000-0010-0000-0600-000002000000}" name="預估" totalsRowFunction="sum" dataDxfId="60" totalsRowDxfId="59"/>
    <tableColumn id="3" xr3:uid="{00000000-0010-0000-0600-000003000000}" name="實際" totalsRowFunction="sum" dataDxfId="58" totalsRowDxfId="57"/>
  </tableColumns>
  <tableStyleInfo name="表格樣式淺色1 2" showFirstColumn="1" showLastColumn="0" showRowStripes="1" showColumnStripes="0"/>
  <extLst>
    <ext xmlns:x14="http://schemas.microsoft.com/office/spreadsheetml/2009/9/main" uri="{504A1905-F514-4f6f-8877-14C23A59335A}">
      <x14:table altTextSummary="在此表格中輸入其他預估與實際的支出。結尾處會自動計算總計"/>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門票" displayName="門票" ref="B6:G10" totalsRowCount="1" headerRowDxfId="56" dataDxfId="55" totalsRowDxfId="54">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預估數量" totalsRowLabel="合計" dataDxfId="53" totalsRowDxfId="52"/>
    <tableColumn id="2" xr3:uid="{00000000-0010-0000-0700-000002000000}" name="實際數量" dataDxfId="51" totalsRowDxfId="50"/>
    <tableColumn id="3" xr3:uid="{00000000-0010-0000-0700-000003000000}" name="類型" dataDxfId="49" totalsRowDxfId="48"/>
    <tableColumn id="4" xr3:uid="{00000000-0010-0000-0700-000004000000}" name="價格" dataDxfId="47"/>
    <tableColumn id="6" xr3:uid="{00000000-0010-0000-0700-000006000000}" name="預估收入" totalsRowFunction="sum" dataDxfId="46" totalsRowDxfId="45">
      <calculatedColumnFormula>B7*E7</calculatedColumnFormula>
    </tableColumn>
    <tableColumn id="7" xr3:uid="{00000000-0010-0000-0700-000007000000}" name="實際收入" totalsRowFunction="sum" dataDxfId="44" totalsRowDxfId="43">
      <calculatedColumnFormula>C7*E7</calculatedColumnFormula>
    </tableColumn>
  </tableColumns>
  <tableStyleInfo name="表格樣式淺色1 2" showFirstColumn="0" showLastColumn="0" showRowStripes="1" showColumnStripes="0"/>
  <extLst>
    <ext xmlns:x14="http://schemas.microsoft.com/office/spreadsheetml/2009/9/main" uri="{504A1905-F514-4f6f-8877-14C23A59335A}">
      <x14:table altTextSummary="在此表格中輸入預估與實際的門票數量、類型和價格。系統會自動計算門票的預估與實際收入，並計算總計。"/>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計劃中的廣告" displayName="計劃中的廣告" ref="B12:G16" totalsRowCount="1" headerRowDxfId="42" dataDxfId="41" totalsRowDxfId="40">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預估數量" totalsRowLabel="合計" dataDxfId="39" totalsRowDxfId="38"/>
    <tableColumn id="2" xr3:uid="{00000000-0010-0000-0800-000002000000}" name="實際數量" dataDxfId="37" totalsRowDxfId="36"/>
    <tableColumn id="3" xr3:uid="{00000000-0010-0000-0800-000003000000}" name="類型" dataDxfId="35" totalsRowDxfId="34"/>
    <tableColumn id="4" xr3:uid="{00000000-0010-0000-0800-000004000000}" name="價格" dataDxfId="33"/>
    <tableColumn id="5" xr3:uid="{00000000-0010-0000-0800-000005000000}" name="預估收入" totalsRowFunction="sum" dataDxfId="32" totalsRowDxfId="31">
      <calculatedColumnFormula>B13*E13</calculatedColumnFormula>
    </tableColumn>
    <tableColumn id="6" xr3:uid="{00000000-0010-0000-0800-000006000000}" name="實際收入" totalsRowFunction="sum" dataDxfId="30" totalsRowDxfId="29">
      <calculatedColumnFormula>C13*E13</calculatedColumnFormula>
    </tableColumn>
  </tableColumns>
  <tableStyleInfo name="表格樣式淺色1 2" showFirstColumn="0" showLastColumn="0" showRowStripes="1" showColumnStripes="0"/>
  <extLst>
    <ext xmlns:x14="http://schemas.microsoft.com/office/spreadsheetml/2009/9/main" uri="{504A1905-F514-4f6f-8877-14C23A59335A}">
      <x14:table altTextSummary="在此表格中輸入預估與實際的廣告數量、類型和價格。系統會自動計算廣告的預估與實際收入，並計算總計。"/>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tabSelected="1" workbookViewId="0"/>
  </sheetViews>
  <sheetFormatPr defaultRowHeight="13.5" x14ac:dyDescent="0.25"/>
  <cols>
    <col min="1" max="1" width="2.5" style="41" customWidth="1"/>
    <col min="2" max="2" width="94.875" style="41" customWidth="1"/>
    <col min="3" max="3" width="2.625" style="41" customWidth="1"/>
    <col min="4" max="16384" width="9" style="41"/>
  </cols>
  <sheetData>
    <row r="1" spans="2:2" s="39" customFormat="1" ht="30" customHeight="1" x14ac:dyDescent="0.25">
      <c r="B1" s="9" t="s">
        <v>0</v>
      </c>
    </row>
    <row r="2" spans="2:2" ht="30" customHeight="1" x14ac:dyDescent="0.25">
      <c r="B2" s="40" t="s">
        <v>1</v>
      </c>
    </row>
    <row r="3" spans="2:2" ht="30" customHeight="1" x14ac:dyDescent="0.25">
      <c r="B3" s="40" t="s">
        <v>2</v>
      </c>
    </row>
    <row r="4" spans="2:2" ht="30" customHeight="1" x14ac:dyDescent="0.25">
      <c r="B4" s="40" t="s">
        <v>3</v>
      </c>
    </row>
    <row r="5" spans="2:2" ht="30" customHeight="1" x14ac:dyDescent="0.25">
      <c r="B5" s="40" t="s">
        <v>4</v>
      </c>
    </row>
    <row r="6" spans="2:2" ht="30" customHeight="1" x14ac:dyDescent="0.25">
      <c r="B6" s="42" t="s">
        <v>5</v>
      </c>
    </row>
    <row r="7" spans="2:2" ht="60" customHeight="1" x14ac:dyDescent="0.25">
      <c r="B7" s="40" t="s">
        <v>6</v>
      </c>
    </row>
    <row r="8" spans="2:2" ht="30" customHeight="1" x14ac:dyDescent="0.25">
      <c r="B8" s="40" t="s">
        <v>7</v>
      </c>
    </row>
  </sheetData>
  <phoneticPr fontId="3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H38"/>
  <sheetViews>
    <sheetView showGridLines="0" zoomScaleNormal="100" workbookViewId="0"/>
  </sheetViews>
  <sheetFormatPr defaultColWidth="9.125" defaultRowHeight="12.75" x14ac:dyDescent="0.2"/>
  <cols>
    <col min="1" max="1" width="2.625" style="8" customWidth="1"/>
    <col min="2" max="2" width="24.25" style="1" customWidth="1"/>
    <col min="3" max="3" width="15.625" style="1" customWidth="1"/>
    <col min="4" max="4" width="22.625" style="1" customWidth="1"/>
    <col min="5" max="5" width="3.375" style="1" customWidth="1"/>
    <col min="6" max="6" width="27.625" style="1" customWidth="1"/>
    <col min="7" max="8" width="22.625" style="1" customWidth="1"/>
    <col min="9" max="9" width="2.625" style="1" customWidth="1"/>
    <col min="10" max="16384" width="9.125" style="1"/>
  </cols>
  <sheetData>
    <row r="1" spans="1:8" ht="45.75" customHeight="1" x14ac:dyDescent="0.25">
      <c r="A1" s="10" t="s">
        <v>8</v>
      </c>
      <c r="B1" s="60" t="s">
        <v>14</v>
      </c>
      <c r="C1" s="60"/>
      <c r="D1" s="60"/>
      <c r="E1" s="60"/>
      <c r="F1" s="11"/>
      <c r="G1" s="11"/>
      <c r="H1" s="4" t="s">
        <v>51</v>
      </c>
    </row>
    <row r="2" spans="1:8" ht="6.75" customHeight="1" x14ac:dyDescent="0.25">
      <c r="A2" s="10"/>
      <c r="B2" s="12"/>
      <c r="C2" s="12"/>
      <c r="D2" s="12"/>
      <c r="E2" s="13"/>
      <c r="F2" s="13"/>
      <c r="G2" s="13"/>
      <c r="H2" s="14"/>
    </row>
    <row r="3" spans="1:8" s="3" customFormat="1" ht="15" customHeight="1" x14ac:dyDescent="0.25">
      <c r="A3" s="10" t="s">
        <v>9</v>
      </c>
      <c r="B3" s="59" t="s">
        <v>15</v>
      </c>
      <c r="C3" s="43"/>
      <c r="D3" s="43"/>
      <c r="E3" s="43"/>
      <c r="F3" s="43"/>
      <c r="G3" s="44" t="s">
        <v>36</v>
      </c>
      <c r="H3" s="44" t="s">
        <v>37</v>
      </c>
    </row>
    <row r="4" spans="1:8" ht="24" customHeight="1" x14ac:dyDescent="0.25">
      <c r="A4" s="10" t="s">
        <v>10</v>
      </c>
      <c r="B4" s="59"/>
      <c r="C4" s="45"/>
      <c r="D4" s="45"/>
      <c r="E4" s="45"/>
      <c r="F4" s="45"/>
      <c r="G4" s="46">
        <f>SUM(C11,C19,C25,C32,G11,G19,G24)</f>
        <v>882</v>
      </c>
      <c r="H4" s="46">
        <f>SUM(D11,D19,D25,D32,H11,H19,H24)</f>
        <v>333</v>
      </c>
    </row>
    <row r="5" spans="1:8" ht="15" customHeight="1" x14ac:dyDescent="0.25">
      <c r="A5" s="10"/>
      <c r="B5" s="47"/>
      <c r="C5" s="48"/>
      <c r="D5" s="48"/>
      <c r="E5" s="49"/>
      <c r="F5" s="49"/>
      <c r="G5" s="49"/>
      <c r="H5" s="49"/>
    </row>
    <row r="6" spans="1:8" s="2" customFormat="1" ht="20.100000000000001" customHeight="1" x14ac:dyDescent="0.25">
      <c r="A6" s="10" t="s">
        <v>95</v>
      </c>
      <c r="B6" s="50" t="s">
        <v>16</v>
      </c>
      <c r="C6" s="51" t="s">
        <v>36</v>
      </c>
      <c r="D6" s="51" t="s">
        <v>37</v>
      </c>
      <c r="E6" s="52"/>
      <c r="F6" s="50" t="s">
        <v>38</v>
      </c>
      <c r="G6" s="51" t="s">
        <v>36</v>
      </c>
      <c r="H6" s="51" t="s">
        <v>37</v>
      </c>
    </row>
    <row r="7" spans="1:8" ht="15.95" customHeight="1" x14ac:dyDescent="0.25">
      <c r="A7" s="10"/>
      <c r="B7" s="50" t="s">
        <v>17</v>
      </c>
      <c r="C7" s="53">
        <v>500</v>
      </c>
      <c r="D7" s="53"/>
      <c r="E7" s="49"/>
      <c r="F7" s="50" t="s">
        <v>39</v>
      </c>
      <c r="G7" s="53"/>
      <c r="H7" s="53"/>
    </row>
    <row r="8" spans="1:8" ht="15.95" customHeight="1" x14ac:dyDescent="0.25">
      <c r="A8" s="10"/>
      <c r="B8" s="50" t="s">
        <v>18</v>
      </c>
      <c r="C8" s="53"/>
      <c r="D8" s="53"/>
      <c r="E8" s="49"/>
      <c r="F8" s="50" t="s">
        <v>40</v>
      </c>
      <c r="G8" s="53">
        <v>20</v>
      </c>
      <c r="H8" s="53"/>
    </row>
    <row r="9" spans="1:8" ht="15.95" customHeight="1" x14ac:dyDescent="0.25">
      <c r="A9" s="10"/>
      <c r="B9" s="50" t="s">
        <v>19</v>
      </c>
      <c r="C9" s="53"/>
      <c r="D9" s="53"/>
      <c r="E9" s="49"/>
      <c r="F9" s="50" t="s">
        <v>41</v>
      </c>
      <c r="G9" s="53"/>
      <c r="H9" s="53">
        <v>20</v>
      </c>
    </row>
    <row r="10" spans="1:8" ht="15.95" customHeight="1" x14ac:dyDescent="0.25">
      <c r="A10" s="10"/>
      <c r="B10" s="50" t="s">
        <v>20</v>
      </c>
      <c r="C10" s="53"/>
      <c r="D10" s="53"/>
      <c r="E10" s="49"/>
      <c r="F10" s="50" t="s">
        <v>42</v>
      </c>
      <c r="G10" s="53"/>
      <c r="H10" s="53"/>
    </row>
    <row r="11" spans="1:8" ht="15.95" customHeight="1" x14ac:dyDescent="0.25">
      <c r="A11" s="10"/>
      <c r="B11" s="50" t="s">
        <v>92</v>
      </c>
      <c r="C11" s="53">
        <f>SUBTOTAL(109,場地支出[預估])</f>
        <v>500</v>
      </c>
      <c r="D11" s="53">
        <f>SUBTOTAL(109,場地支出[實際])</f>
        <v>0</v>
      </c>
      <c r="E11" s="49"/>
      <c r="F11" s="50" t="s">
        <v>92</v>
      </c>
      <c r="G11" s="53">
        <f>SUBTOTAL(109,茶點支出[預估])</f>
        <v>20</v>
      </c>
      <c r="H11" s="53">
        <f>SUBTOTAL(109,茶點支出[實際])</f>
        <v>20</v>
      </c>
    </row>
    <row r="12" spans="1:8" ht="15" customHeight="1" x14ac:dyDescent="0.25">
      <c r="A12" s="10"/>
      <c r="B12" s="47"/>
      <c r="C12" s="48"/>
      <c r="D12" s="48"/>
      <c r="E12" s="49"/>
      <c r="F12" s="49"/>
      <c r="G12" s="49"/>
      <c r="H12" s="49"/>
    </row>
    <row r="13" spans="1:8" ht="20.100000000000001" customHeight="1" x14ac:dyDescent="0.25">
      <c r="A13" s="10" t="s">
        <v>11</v>
      </c>
      <c r="B13" s="50" t="s">
        <v>21</v>
      </c>
      <c r="C13" s="51" t="s">
        <v>36</v>
      </c>
      <c r="D13" s="51" t="s">
        <v>37</v>
      </c>
      <c r="E13" s="49"/>
      <c r="F13" s="50" t="s">
        <v>96</v>
      </c>
      <c r="G13" s="51" t="s">
        <v>36</v>
      </c>
      <c r="H13" s="51" t="s">
        <v>37</v>
      </c>
    </row>
    <row r="14" spans="1:8" ht="15.95" customHeight="1" x14ac:dyDescent="0.25">
      <c r="A14" s="10"/>
      <c r="B14" s="54" t="s">
        <v>22</v>
      </c>
      <c r="C14" s="55">
        <v>200</v>
      </c>
      <c r="D14" s="55">
        <v>300</v>
      </c>
      <c r="E14" s="49"/>
      <c r="F14" s="54" t="s">
        <v>43</v>
      </c>
      <c r="G14" s="56"/>
      <c r="H14" s="56"/>
    </row>
    <row r="15" spans="1:8" ht="15.95" customHeight="1" x14ac:dyDescent="0.25">
      <c r="A15" s="10"/>
      <c r="B15" s="54" t="s">
        <v>23</v>
      </c>
      <c r="C15" s="55"/>
      <c r="D15" s="55"/>
      <c r="E15" s="49"/>
      <c r="F15" s="54" t="s">
        <v>44</v>
      </c>
      <c r="G15" s="56">
        <v>30</v>
      </c>
      <c r="H15" s="56"/>
    </row>
    <row r="16" spans="1:8" ht="15.95" customHeight="1" x14ac:dyDescent="0.25">
      <c r="A16" s="10"/>
      <c r="B16" s="54" t="s">
        <v>24</v>
      </c>
      <c r="C16" s="55"/>
      <c r="D16" s="55"/>
      <c r="E16" s="49"/>
      <c r="F16" s="54" t="s">
        <v>45</v>
      </c>
      <c r="G16" s="56"/>
      <c r="H16" s="56"/>
    </row>
    <row r="17" spans="1:8" ht="15.95" customHeight="1" x14ac:dyDescent="0.25">
      <c r="A17" s="10"/>
      <c r="B17" s="54" t="s">
        <v>25</v>
      </c>
      <c r="C17" s="55"/>
      <c r="D17" s="55"/>
      <c r="E17" s="49"/>
      <c r="F17" s="54" t="s">
        <v>46</v>
      </c>
      <c r="G17" s="56"/>
      <c r="H17" s="56"/>
    </row>
    <row r="18" spans="1:8" ht="15.95" customHeight="1" x14ac:dyDescent="0.25">
      <c r="A18" s="10"/>
      <c r="B18" s="54" t="s">
        <v>26</v>
      </c>
      <c r="C18" s="55"/>
      <c r="D18" s="55"/>
      <c r="E18" s="49"/>
      <c r="F18" s="54" t="s">
        <v>47</v>
      </c>
      <c r="G18" s="56"/>
      <c r="H18" s="56"/>
    </row>
    <row r="19" spans="1:8" ht="15.95" customHeight="1" x14ac:dyDescent="0.25">
      <c r="A19" s="10"/>
      <c r="B19" s="54" t="s">
        <v>92</v>
      </c>
      <c r="C19" s="55">
        <f>SUBTOTAL(109,佈置裝飾支出[預估])</f>
        <v>200</v>
      </c>
      <c r="D19" s="55">
        <f>SUBTOTAL(109,佈置裝飾支出[實際])</f>
        <v>300</v>
      </c>
      <c r="E19" s="49"/>
      <c r="F19" s="54" t="s">
        <v>92</v>
      </c>
      <c r="G19" s="56">
        <f>SUBTOTAL(109,節目支出[預估])</f>
        <v>30</v>
      </c>
      <c r="H19" s="56">
        <f>SUBTOTAL(109,節目支出[實際])</f>
        <v>0</v>
      </c>
    </row>
    <row r="20" spans="1:8" ht="15" customHeight="1" x14ac:dyDescent="0.25">
      <c r="A20" s="10"/>
      <c r="B20" s="57"/>
      <c r="C20" s="58"/>
      <c r="D20" s="58"/>
      <c r="E20" s="49"/>
      <c r="F20" s="57"/>
      <c r="G20" s="49"/>
      <c r="H20" s="49"/>
    </row>
    <row r="21" spans="1:8" ht="20.100000000000001" customHeight="1" x14ac:dyDescent="0.25">
      <c r="A21" s="10" t="s">
        <v>12</v>
      </c>
      <c r="B21" s="50" t="s">
        <v>27</v>
      </c>
      <c r="C21" s="51" t="s">
        <v>36</v>
      </c>
      <c r="D21" s="51" t="s">
        <v>37</v>
      </c>
      <c r="E21" s="49"/>
      <c r="F21" s="50" t="s">
        <v>48</v>
      </c>
      <c r="G21" s="51" t="s">
        <v>36</v>
      </c>
      <c r="H21" s="51" t="s">
        <v>37</v>
      </c>
    </row>
    <row r="22" spans="1:8" ht="15.95" customHeight="1" x14ac:dyDescent="0.25">
      <c r="A22" s="10"/>
      <c r="B22" s="54" t="s">
        <v>28</v>
      </c>
      <c r="C22" s="55"/>
      <c r="D22" s="55"/>
      <c r="E22" s="49"/>
      <c r="F22" s="54" t="s">
        <v>49</v>
      </c>
      <c r="G22" s="56"/>
      <c r="H22" s="56"/>
    </row>
    <row r="23" spans="1:8" ht="15.95" customHeight="1" x14ac:dyDescent="0.25">
      <c r="A23" s="10"/>
      <c r="B23" s="54" t="s">
        <v>29</v>
      </c>
      <c r="C23" s="55">
        <v>20</v>
      </c>
      <c r="D23" s="55"/>
      <c r="E23" s="49"/>
      <c r="F23" s="54" t="s">
        <v>50</v>
      </c>
      <c r="G23" s="56">
        <v>100</v>
      </c>
      <c r="H23" s="56"/>
    </row>
    <row r="24" spans="1:8" ht="15.95" customHeight="1" x14ac:dyDescent="0.25">
      <c r="A24" s="10"/>
      <c r="B24" s="54" t="s">
        <v>30</v>
      </c>
      <c r="C24" s="55"/>
      <c r="D24" s="55"/>
      <c r="E24" s="49"/>
      <c r="F24" s="54" t="s">
        <v>92</v>
      </c>
      <c r="G24" s="56">
        <f>SUBTOTAL(109,獎品支出[預估])</f>
        <v>100</v>
      </c>
      <c r="H24" s="56">
        <f>SUBTOTAL(109,獎品支出[實際])</f>
        <v>0</v>
      </c>
    </row>
    <row r="25" spans="1:8" ht="15.95" customHeight="1" x14ac:dyDescent="0.25">
      <c r="A25" s="10"/>
      <c r="B25" s="54" t="s">
        <v>92</v>
      </c>
      <c r="C25" s="55">
        <f>SUBTOTAL(109,宣傳支出[預估])</f>
        <v>20</v>
      </c>
      <c r="D25" s="55">
        <f>SUBTOTAL(109,宣傳支出[實際])</f>
        <v>0</v>
      </c>
      <c r="E25" s="49"/>
      <c r="F25" s="49"/>
      <c r="G25" s="49"/>
      <c r="H25" s="49"/>
    </row>
    <row r="26" spans="1:8" ht="15" customHeight="1" x14ac:dyDescent="0.25">
      <c r="A26" s="10"/>
      <c r="B26" s="57"/>
      <c r="C26" s="58"/>
      <c r="D26" s="58"/>
      <c r="E26" s="49"/>
      <c r="F26" s="49"/>
      <c r="G26" s="49"/>
      <c r="H26" s="49"/>
    </row>
    <row r="27" spans="1:8" ht="20.100000000000001" customHeight="1" x14ac:dyDescent="0.25">
      <c r="A27" s="10" t="s">
        <v>13</v>
      </c>
      <c r="B27" s="50" t="s">
        <v>31</v>
      </c>
      <c r="C27" s="51" t="s">
        <v>36</v>
      </c>
      <c r="D27" s="51" t="s">
        <v>37</v>
      </c>
      <c r="E27" s="49"/>
      <c r="F27" s="49"/>
      <c r="G27" s="49"/>
      <c r="H27" s="49"/>
    </row>
    <row r="28" spans="1:8" ht="15.95" customHeight="1" x14ac:dyDescent="0.25">
      <c r="A28" s="10"/>
      <c r="B28" s="54" t="s">
        <v>32</v>
      </c>
      <c r="C28" s="55"/>
      <c r="D28" s="55">
        <v>13</v>
      </c>
      <c r="E28" s="49"/>
      <c r="F28" s="49"/>
      <c r="G28" s="49"/>
      <c r="H28" s="49"/>
    </row>
    <row r="29" spans="1:8" ht="15.95" customHeight="1" x14ac:dyDescent="0.25">
      <c r="A29" s="10"/>
      <c r="B29" s="54" t="s">
        <v>33</v>
      </c>
      <c r="C29" s="55">
        <v>12</v>
      </c>
      <c r="D29" s="55"/>
      <c r="E29" s="49"/>
      <c r="F29" s="49"/>
      <c r="G29" s="49"/>
      <c r="H29" s="49"/>
    </row>
    <row r="30" spans="1:8" ht="15.95" customHeight="1" x14ac:dyDescent="0.25">
      <c r="A30" s="10"/>
      <c r="B30" s="54" t="s">
        <v>34</v>
      </c>
      <c r="C30" s="55"/>
      <c r="D30" s="55"/>
      <c r="E30" s="49"/>
      <c r="F30" s="49"/>
      <c r="G30" s="49"/>
      <c r="H30" s="49"/>
    </row>
    <row r="31" spans="1:8" ht="15.95" customHeight="1" x14ac:dyDescent="0.25">
      <c r="A31" s="10"/>
      <c r="B31" s="54" t="s">
        <v>35</v>
      </c>
      <c r="C31" s="55"/>
      <c r="D31" s="55"/>
      <c r="E31" s="49"/>
      <c r="F31" s="49"/>
      <c r="G31" s="49"/>
      <c r="H31" s="49"/>
    </row>
    <row r="32" spans="1:8" ht="15.95" customHeight="1" x14ac:dyDescent="0.25">
      <c r="A32" s="10"/>
      <c r="B32" s="50" t="s">
        <v>92</v>
      </c>
      <c r="C32" s="53">
        <f>SUBTOTAL(109,雜項[預估])</f>
        <v>12</v>
      </c>
      <c r="D32" s="53">
        <f>SUBTOTAL(109,雜項[實際])</f>
        <v>13</v>
      </c>
      <c r="E32" s="41"/>
      <c r="F32" s="41"/>
      <c r="G32" s="41"/>
      <c r="H32" s="41"/>
    </row>
    <row r="33" spans="1:8" ht="13.5" x14ac:dyDescent="0.25">
      <c r="A33" s="10"/>
      <c r="B33"/>
      <c r="C33"/>
      <c r="D33"/>
      <c r="E33"/>
      <c r="F33"/>
      <c r="G33"/>
      <c r="H33"/>
    </row>
    <row r="34" spans="1:8" ht="13.5" x14ac:dyDescent="0.25">
      <c r="A34" s="10"/>
      <c r="B34"/>
      <c r="C34"/>
      <c r="D34"/>
      <c r="E34"/>
      <c r="F34"/>
      <c r="G34"/>
      <c r="H34"/>
    </row>
    <row r="35" spans="1:8" ht="13.5" x14ac:dyDescent="0.25">
      <c r="A35" s="10"/>
      <c r="B35"/>
      <c r="C35"/>
      <c r="D35"/>
      <c r="E35"/>
      <c r="F35"/>
      <c r="G35"/>
      <c r="H35"/>
    </row>
    <row r="36" spans="1:8" ht="13.5" x14ac:dyDescent="0.25">
      <c r="A36" s="10"/>
      <c r="B36"/>
      <c r="C36"/>
      <c r="D36"/>
      <c r="E36"/>
      <c r="F36"/>
      <c r="G36"/>
      <c r="H36"/>
    </row>
    <row r="37" spans="1:8" ht="13.5" x14ac:dyDescent="0.25">
      <c r="A37" s="10"/>
      <c r="B37"/>
      <c r="C37"/>
      <c r="D37"/>
      <c r="E37"/>
      <c r="F37"/>
      <c r="G37"/>
      <c r="H37"/>
    </row>
    <row r="38" spans="1:8" ht="13.5" x14ac:dyDescent="0.25">
      <c r="A38" s="10"/>
      <c r="B38"/>
      <c r="C38"/>
      <c r="D38"/>
      <c r="E38"/>
      <c r="F38"/>
      <c r="G38"/>
      <c r="H38"/>
    </row>
  </sheetData>
  <mergeCells count="2">
    <mergeCell ref="B3:B4"/>
    <mergeCell ref="B1:E1"/>
  </mergeCells>
  <phoneticPr fontId="1" type="noConversion"/>
  <pageMargins left="0.7" right="0.7" top="0.75" bottom="0.75" header="0.3" footer="0.3"/>
  <pageSetup paperSize="9" fitToHeight="0"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H34"/>
  <sheetViews>
    <sheetView showGridLines="0" zoomScaleNormal="100" zoomScaleSheetLayoutView="75" workbookViewId="0"/>
  </sheetViews>
  <sheetFormatPr defaultColWidth="9.125" defaultRowHeight="12.75" x14ac:dyDescent="0.2"/>
  <cols>
    <col min="1" max="1" width="2.625" style="8" customWidth="1"/>
    <col min="2" max="2" width="23.125" style="1" customWidth="1"/>
    <col min="3" max="3" width="15.625" style="1" customWidth="1"/>
    <col min="4" max="7" width="23.125" style="1" customWidth="1"/>
    <col min="8" max="8" width="2.625" style="1" customWidth="1"/>
    <col min="9" max="16384" width="9.125" style="1"/>
  </cols>
  <sheetData>
    <row r="1" spans="1:8" ht="45.75" customHeight="1" x14ac:dyDescent="0.25">
      <c r="A1" s="10" t="s">
        <v>52</v>
      </c>
      <c r="B1" s="60" t="str">
        <f>支出!B1</f>
        <v>活動名稱的活動預算表</v>
      </c>
      <c r="C1" s="60"/>
      <c r="D1" s="60"/>
      <c r="E1" s="11"/>
      <c r="F1" s="11"/>
      <c r="G1" s="4" t="s">
        <v>83</v>
      </c>
      <c r="H1"/>
    </row>
    <row r="2" spans="1:8" ht="6.75" customHeight="1" x14ac:dyDescent="0.25">
      <c r="A2" s="10"/>
      <c r="B2" s="12"/>
      <c r="C2" s="12"/>
      <c r="D2" s="12"/>
      <c r="E2" s="13"/>
      <c r="F2" s="13"/>
      <c r="G2" s="13"/>
      <c r="H2" s="14"/>
    </row>
    <row r="3" spans="1:8" s="3" customFormat="1" ht="15" customHeight="1" x14ac:dyDescent="0.25">
      <c r="A3" s="10" t="s">
        <v>53</v>
      </c>
      <c r="B3" s="59" t="s">
        <v>63</v>
      </c>
      <c r="C3" s="15"/>
      <c r="D3" s="15"/>
      <c r="E3" s="15"/>
      <c r="F3" s="16" t="s">
        <v>36</v>
      </c>
      <c r="G3" s="16" t="s">
        <v>37</v>
      </c>
      <c r="H3" s="19"/>
    </row>
    <row r="4" spans="1:8" ht="24" customHeight="1" x14ac:dyDescent="0.25">
      <c r="A4" s="10" t="s">
        <v>54</v>
      </c>
      <c r="B4" s="59"/>
      <c r="C4" s="17"/>
      <c r="D4" s="17"/>
      <c r="E4" s="17"/>
      <c r="F4" s="18">
        <f>SUM(門票[[#Totals],[預估收入]],計劃中的廣告[[#Totals],[預估收入]],參展者和廠商[[#Totals],[預估收入]],物品銷售[[#Totals],[預估收入]])</f>
        <v>1936</v>
      </c>
      <c r="G4" s="18">
        <f>SUM(門票[[#Totals],[實際收入]],計劃中的廣告[[#Totals],[實際收入]],參展者和廠商[[#Totals],[實際收入]],物品銷售[[#Totals],[實際收入]])</f>
        <v>1831</v>
      </c>
      <c r="H4"/>
    </row>
    <row r="5" spans="1:8" ht="35.1" customHeight="1" x14ac:dyDescent="0.25">
      <c r="A5" s="10" t="s">
        <v>55</v>
      </c>
      <c r="B5" s="20" t="s">
        <v>64</v>
      </c>
      <c r="C5" s="21"/>
      <c r="D5" s="21"/>
      <c r="E5" s="21"/>
      <c r="F5" s="21"/>
      <c r="G5" s="21"/>
      <c r="H5"/>
    </row>
    <row r="6" spans="1:8" ht="20.100000000000001" customHeight="1" x14ac:dyDescent="0.25">
      <c r="A6" s="10" t="s">
        <v>56</v>
      </c>
      <c r="B6" s="5" t="s">
        <v>65</v>
      </c>
      <c r="C6" s="5" t="s">
        <v>69</v>
      </c>
      <c r="D6" s="5" t="s">
        <v>70</v>
      </c>
      <c r="E6" s="5" t="s">
        <v>81</v>
      </c>
      <c r="F6" s="5" t="s">
        <v>82</v>
      </c>
      <c r="G6" s="5" t="s">
        <v>84</v>
      </c>
      <c r="H6"/>
    </row>
    <row r="7" spans="1:8" ht="15.95" customHeight="1" x14ac:dyDescent="0.25">
      <c r="A7" s="10"/>
      <c r="B7" s="5">
        <v>300</v>
      </c>
      <c r="C7" s="5">
        <v>278</v>
      </c>
      <c r="D7" s="5" t="s">
        <v>71</v>
      </c>
      <c r="E7" s="22">
        <v>5</v>
      </c>
      <c r="F7" s="22">
        <f>B7*E7</f>
        <v>1500</v>
      </c>
      <c r="G7" s="22">
        <f>C7*E7</f>
        <v>1390</v>
      </c>
      <c r="H7"/>
    </row>
    <row r="8" spans="1:8" ht="15.95" customHeight="1" x14ac:dyDescent="0.25">
      <c r="A8" s="10"/>
      <c r="B8" s="5">
        <v>197</v>
      </c>
      <c r="C8" s="5">
        <v>195</v>
      </c>
      <c r="D8" s="5" t="s">
        <v>72</v>
      </c>
      <c r="E8" s="22">
        <v>2</v>
      </c>
      <c r="F8" s="22">
        <f>B8*E8</f>
        <v>394</v>
      </c>
      <c r="G8" s="22">
        <f>C8*E8</f>
        <v>390</v>
      </c>
      <c r="H8"/>
    </row>
    <row r="9" spans="1:8" ht="15.75" customHeight="1" x14ac:dyDescent="0.25">
      <c r="A9" s="10"/>
      <c r="B9" s="5">
        <v>42</v>
      </c>
      <c r="C9" s="5">
        <v>51</v>
      </c>
      <c r="D9" s="5" t="s">
        <v>73</v>
      </c>
      <c r="E9" s="22">
        <v>1</v>
      </c>
      <c r="F9" s="22">
        <f>B9*E9</f>
        <v>42</v>
      </c>
      <c r="G9" s="22">
        <f>C9*E9</f>
        <v>51</v>
      </c>
      <c r="H9"/>
    </row>
    <row r="10" spans="1:8" ht="15.95" customHeight="1" x14ac:dyDescent="0.25">
      <c r="A10" s="10"/>
      <c r="B10" s="5" t="s">
        <v>92</v>
      </c>
      <c r="C10" s="5"/>
      <c r="D10" s="5"/>
      <c r="E10" s="5"/>
      <c r="F10" s="22">
        <f>SUBTOTAL(109,門票[預估收入])</f>
        <v>1936</v>
      </c>
      <c r="G10" s="22">
        <f>SUBTOTAL(109,門票[實際收入])</f>
        <v>1831</v>
      </c>
      <c r="H10"/>
    </row>
    <row r="11" spans="1:8" ht="35.1" customHeight="1" x14ac:dyDescent="0.25">
      <c r="A11" s="10" t="s">
        <v>57</v>
      </c>
      <c r="B11" s="20" t="s">
        <v>66</v>
      </c>
      <c r="C11" s="21"/>
      <c r="D11" s="21"/>
      <c r="E11" s="21"/>
      <c r="F11" s="21"/>
      <c r="G11" s="21"/>
      <c r="H11"/>
    </row>
    <row r="12" spans="1:8" ht="20.100000000000001" customHeight="1" x14ac:dyDescent="0.25">
      <c r="A12" s="10" t="s">
        <v>58</v>
      </c>
      <c r="B12" s="5" t="s">
        <v>65</v>
      </c>
      <c r="C12" s="5" t="s">
        <v>69</v>
      </c>
      <c r="D12" s="5" t="s">
        <v>70</v>
      </c>
      <c r="E12" s="5" t="s">
        <v>81</v>
      </c>
      <c r="F12" s="5" t="s">
        <v>82</v>
      </c>
      <c r="G12" s="5" t="s">
        <v>84</v>
      </c>
      <c r="H12"/>
    </row>
    <row r="13" spans="1:8" ht="15.95" customHeight="1" x14ac:dyDescent="0.25">
      <c r="A13" s="10"/>
      <c r="B13" s="5">
        <v>12</v>
      </c>
      <c r="C13" s="5"/>
      <c r="D13" s="5" t="s">
        <v>74</v>
      </c>
      <c r="E13" s="22"/>
      <c r="F13" s="22">
        <f>B13*E13</f>
        <v>0</v>
      </c>
      <c r="G13" s="22">
        <f>C13*E13</f>
        <v>0</v>
      </c>
      <c r="H13"/>
    </row>
    <row r="14" spans="1:8" ht="15.95" customHeight="1" x14ac:dyDescent="0.25">
      <c r="A14" s="10"/>
      <c r="B14" s="5"/>
      <c r="C14" s="5">
        <v>158</v>
      </c>
      <c r="D14" s="5" t="s">
        <v>75</v>
      </c>
      <c r="E14" s="22"/>
      <c r="F14" s="22">
        <f>B14*E14</f>
        <v>0</v>
      </c>
      <c r="G14" s="22">
        <f>C14*E14</f>
        <v>0</v>
      </c>
      <c r="H14"/>
    </row>
    <row r="15" spans="1:8" ht="15.95" customHeight="1" x14ac:dyDescent="0.25">
      <c r="A15" s="10"/>
      <c r="B15" s="5">
        <v>4</v>
      </c>
      <c r="C15" s="5"/>
      <c r="D15" s="5" t="s">
        <v>76</v>
      </c>
      <c r="E15" s="22"/>
      <c r="F15" s="22">
        <f>B15*E15</f>
        <v>0</v>
      </c>
      <c r="G15" s="22">
        <f>C15*E15</f>
        <v>0</v>
      </c>
      <c r="H15"/>
    </row>
    <row r="16" spans="1:8" ht="15.95" customHeight="1" x14ac:dyDescent="0.25">
      <c r="A16" s="10"/>
      <c r="B16" s="5" t="s">
        <v>92</v>
      </c>
      <c r="C16" s="5"/>
      <c r="D16" s="5"/>
      <c r="E16" s="5"/>
      <c r="F16" s="22">
        <f>SUBTOTAL(109,計劃中的廣告[預估收入])</f>
        <v>0</v>
      </c>
      <c r="G16" s="22">
        <f>SUBTOTAL(109,計劃中的廣告[實際收入])</f>
        <v>0</v>
      </c>
      <c r="H16"/>
    </row>
    <row r="17" spans="1:8" ht="35.1" customHeight="1" x14ac:dyDescent="0.25">
      <c r="A17" s="10" t="s">
        <v>59</v>
      </c>
      <c r="B17" s="20" t="s">
        <v>67</v>
      </c>
      <c r="C17" s="21"/>
      <c r="D17" s="21"/>
      <c r="E17" s="21"/>
      <c r="F17" s="21"/>
      <c r="G17" s="21"/>
      <c r="H17"/>
    </row>
    <row r="18" spans="1:8" ht="20.100000000000001" customHeight="1" x14ac:dyDescent="0.25">
      <c r="A18" s="10" t="s">
        <v>60</v>
      </c>
      <c r="B18" s="5" t="s">
        <v>65</v>
      </c>
      <c r="C18" s="5" t="s">
        <v>69</v>
      </c>
      <c r="D18" s="5" t="s">
        <v>70</v>
      </c>
      <c r="E18" s="5" t="s">
        <v>81</v>
      </c>
      <c r="F18" s="5" t="s">
        <v>82</v>
      </c>
      <c r="G18" s="5" t="s">
        <v>84</v>
      </c>
      <c r="H18"/>
    </row>
    <row r="19" spans="1:8" ht="15.95" customHeight="1" x14ac:dyDescent="0.25">
      <c r="A19" s="10"/>
      <c r="B19" s="5">
        <v>23</v>
      </c>
      <c r="C19" s="5"/>
      <c r="D19" s="5" t="s">
        <v>77</v>
      </c>
      <c r="E19" s="22"/>
      <c r="F19" s="22">
        <f>B19*E19</f>
        <v>0</v>
      </c>
      <c r="G19" s="22">
        <f>C19*E19</f>
        <v>0</v>
      </c>
      <c r="H19"/>
    </row>
    <row r="20" spans="1:8" ht="15.95" customHeight="1" x14ac:dyDescent="0.25">
      <c r="A20" s="10"/>
      <c r="B20" s="5">
        <v>354</v>
      </c>
      <c r="C20" s="5"/>
      <c r="D20" s="5" t="s">
        <v>78</v>
      </c>
      <c r="E20" s="22"/>
      <c r="F20" s="22">
        <f>B20*E20</f>
        <v>0</v>
      </c>
      <c r="G20" s="22">
        <f>C20*E20</f>
        <v>0</v>
      </c>
      <c r="H20"/>
    </row>
    <row r="21" spans="1:8" ht="15.95" customHeight="1" x14ac:dyDescent="0.25">
      <c r="A21" s="10"/>
      <c r="B21" s="5">
        <v>56</v>
      </c>
      <c r="C21" s="5"/>
      <c r="D21" s="5" t="s">
        <v>79</v>
      </c>
      <c r="E21" s="22"/>
      <c r="F21" s="22">
        <f>B21*E21</f>
        <v>0</v>
      </c>
      <c r="G21" s="22">
        <f>C21*E21</f>
        <v>0</v>
      </c>
      <c r="H21"/>
    </row>
    <row r="22" spans="1:8" ht="15.95" customHeight="1" x14ac:dyDescent="0.25">
      <c r="A22" s="10"/>
      <c r="B22" s="5" t="s">
        <v>92</v>
      </c>
      <c r="C22" s="5"/>
      <c r="D22" s="5"/>
      <c r="E22" s="5"/>
      <c r="F22" s="22">
        <f>SUBTOTAL(109,參展者和廠商[預估收入])</f>
        <v>0</v>
      </c>
      <c r="G22" s="22">
        <f>SUBTOTAL(109,參展者和廠商[實際收入])</f>
        <v>0</v>
      </c>
      <c r="H22"/>
    </row>
    <row r="23" spans="1:8" ht="35.1" customHeight="1" x14ac:dyDescent="0.25">
      <c r="A23" s="10" t="s">
        <v>61</v>
      </c>
      <c r="B23" s="20" t="s">
        <v>68</v>
      </c>
      <c r="C23" s="21"/>
      <c r="D23" s="21"/>
      <c r="E23" s="21"/>
      <c r="F23" s="21"/>
      <c r="G23" s="21"/>
      <c r="H23"/>
    </row>
    <row r="24" spans="1:8" ht="20.100000000000001" customHeight="1" x14ac:dyDescent="0.25">
      <c r="A24" s="10" t="s">
        <v>62</v>
      </c>
      <c r="B24" s="5" t="s">
        <v>65</v>
      </c>
      <c r="C24" s="5" t="s">
        <v>69</v>
      </c>
      <c r="D24" s="5" t="s">
        <v>70</v>
      </c>
      <c r="E24" s="5" t="s">
        <v>81</v>
      </c>
      <c r="F24" s="5" t="s">
        <v>82</v>
      </c>
      <c r="G24" s="5" t="s">
        <v>84</v>
      </c>
      <c r="H24"/>
    </row>
    <row r="25" spans="1:8" ht="15.95" customHeight="1" x14ac:dyDescent="0.25">
      <c r="A25" s="10"/>
      <c r="B25" s="5"/>
      <c r="C25" s="5"/>
      <c r="D25" s="5" t="s">
        <v>80</v>
      </c>
      <c r="E25" s="22"/>
      <c r="F25" s="22">
        <f>B25*E25</f>
        <v>0</v>
      </c>
      <c r="G25" s="22">
        <f>C25*E25</f>
        <v>0</v>
      </c>
      <c r="H25"/>
    </row>
    <row r="26" spans="1:8" ht="15.95" customHeight="1" x14ac:dyDescent="0.25">
      <c r="A26" s="10"/>
      <c r="B26" s="5">
        <v>123</v>
      </c>
      <c r="C26" s="5"/>
      <c r="D26" s="5" t="s">
        <v>80</v>
      </c>
      <c r="E26" s="22"/>
      <c r="F26" s="22">
        <f>B26*E26</f>
        <v>0</v>
      </c>
      <c r="G26" s="22">
        <f>C26*E26</f>
        <v>0</v>
      </c>
      <c r="H26"/>
    </row>
    <row r="27" spans="1:8" ht="15.95" customHeight="1" x14ac:dyDescent="0.25">
      <c r="A27" s="10"/>
      <c r="B27" s="5"/>
      <c r="C27" s="5"/>
      <c r="D27" s="5" t="s">
        <v>80</v>
      </c>
      <c r="E27" s="22"/>
      <c r="F27" s="22">
        <f>B27*E27</f>
        <v>0</v>
      </c>
      <c r="G27" s="22">
        <f>C27*E27</f>
        <v>0</v>
      </c>
      <c r="H27"/>
    </row>
    <row r="28" spans="1:8" ht="15.95" customHeight="1" x14ac:dyDescent="0.25">
      <c r="A28" s="10"/>
      <c r="B28" s="5">
        <v>13</v>
      </c>
      <c r="C28" s="5"/>
      <c r="D28" s="5" t="s">
        <v>80</v>
      </c>
      <c r="E28" s="22"/>
      <c r="F28" s="22">
        <f>B28*E28</f>
        <v>0</v>
      </c>
      <c r="G28" s="22">
        <f>C28*E28</f>
        <v>0</v>
      </c>
      <c r="H28"/>
    </row>
    <row r="29" spans="1:8" ht="15.95" customHeight="1" x14ac:dyDescent="0.25">
      <c r="A29" s="10"/>
      <c r="B29" s="5" t="s">
        <v>92</v>
      </c>
      <c r="C29" s="5"/>
      <c r="D29" s="5"/>
      <c r="E29" s="5"/>
      <c r="F29" s="22">
        <f>SUBTOTAL(109,物品銷售[預估收入])</f>
        <v>0</v>
      </c>
      <c r="G29" s="22">
        <f>SUBTOTAL(109,物品銷售[實際收入])</f>
        <v>0</v>
      </c>
      <c r="H29"/>
    </row>
    <row r="30" spans="1:8" ht="13.5" x14ac:dyDescent="0.25">
      <c r="A30" s="10"/>
      <c r="B30"/>
      <c r="C30"/>
      <c r="D30"/>
      <c r="E30"/>
      <c r="F30"/>
      <c r="G30"/>
      <c r="H30"/>
    </row>
    <row r="31" spans="1:8" ht="13.5" x14ac:dyDescent="0.25">
      <c r="A31" s="10"/>
      <c r="B31"/>
      <c r="C31"/>
      <c r="D31"/>
      <c r="E31"/>
      <c r="F31"/>
      <c r="G31"/>
      <c r="H31"/>
    </row>
    <row r="32" spans="1:8" ht="13.5" x14ac:dyDescent="0.25">
      <c r="A32" s="10"/>
      <c r="B32"/>
      <c r="C32"/>
      <c r="D32"/>
      <c r="E32"/>
      <c r="F32"/>
      <c r="G32"/>
      <c r="H32"/>
    </row>
    <row r="33" spans="1:8" ht="13.5" x14ac:dyDescent="0.25">
      <c r="A33" s="10"/>
      <c r="B33"/>
      <c r="C33"/>
      <c r="D33"/>
      <c r="E33"/>
      <c r="F33"/>
      <c r="G33"/>
      <c r="H33"/>
    </row>
    <row r="34" spans="1:8" ht="13.5" x14ac:dyDescent="0.25">
      <c r="A34" s="10"/>
      <c r="B34"/>
      <c r="C34"/>
      <c r="D34"/>
      <c r="E34"/>
      <c r="F34"/>
      <c r="G34"/>
      <c r="H34"/>
    </row>
  </sheetData>
  <mergeCells count="2">
    <mergeCell ref="B3:B4"/>
    <mergeCell ref="B1:D1"/>
  </mergeCells>
  <phoneticPr fontId="1" type="noConversion"/>
  <pageMargins left="0.7" right="0.7" top="0.75" bottom="0.75" header="0.3" footer="0.3"/>
  <pageSetup paperSize="9" fitToHeight="0" orientation="portrait" r:id="rId1"/>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I37"/>
  <sheetViews>
    <sheetView showGridLines="0" zoomScaleNormal="100" workbookViewId="0"/>
  </sheetViews>
  <sheetFormatPr defaultColWidth="9.125" defaultRowHeight="12.75" x14ac:dyDescent="0.2"/>
  <cols>
    <col min="1" max="1" width="2.625" style="8" customWidth="1"/>
    <col min="2" max="2" width="16.625" style="1" customWidth="1"/>
    <col min="3" max="3" width="20.625" style="1" customWidth="1"/>
    <col min="4" max="7" width="23.125" style="1" customWidth="1"/>
    <col min="8" max="8" width="2.625" style="1" customWidth="1"/>
    <col min="9" max="9" width="5.25" style="1" customWidth="1"/>
    <col min="10" max="16384" width="9.125" style="1"/>
  </cols>
  <sheetData>
    <row r="1" spans="1:9" ht="36.75" customHeight="1" x14ac:dyDescent="0.45">
      <c r="A1" s="10" t="s">
        <v>85</v>
      </c>
      <c r="B1" s="62" t="str">
        <f>支出!B1</f>
        <v>活動名稱的活動預算表</v>
      </c>
      <c r="C1" s="62"/>
      <c r="D1" s="62"/>
      <c r="E1" s="23"/>
      <c r="F1" s="23"/>
      <c r="G1" s="7" t="s">
        <v>91</v>
      </c>
      <c r="H1"/>
      <c r="I1"/>
    </row>
    <row r="2" spans="1:9" ht="21" customHeight="1" x14ac:dyDescent="0.25">
      <c r="A2" s="10"/>
      <c r="B2" s="6"/>
      <c r="C2" s="6"/>
      <c r="D2" s="6"/>
      <c r="E2" s="6"/>
      <c r="F2" s="6"/>
      <c r="G2" s="24" t="s">
        <v>94</v>
      </c>
      <c r="H2"/>
      <c r="I2"/>
    </row>
    <row r="3" spans="1:9" ht="19.5" customHeight="1" x14ac:dyDescent="0.25">
      <c r="A3" s="10" t="s">
        <v>86</v>
      </c>
      <c r="B3" s="25"/>
      <c r="C3" s="25"/>
      <c r="D3" s="26"/>
      <c r="E3" s="61" t="s">
        <v>90</v>
      </c>
      <c r="F3" s="61"/>
      <c r="G3" s="61"/>
      <c r="H3"/>
      <c r="I3"/>
    </row>
    <row r="4" spans="1:9" ht="20.100000000000001" customHeight="1" x14ac:dyDescent="0.25">
      <c r="A4" s="10" t="s">
        <v>87</v>
      </c>
      <c r="B4" s="27" t="s">
        <v>89</v>
      </c>
      <c r="C4" s="28" t="s">
        <v>36</v>
      </c>
      <c r="D4" s="29" t="s">
        <v>37</v>
      </c>
      <c r="E4" s="61"/>
      <c r="F4" s="61"/>
      <c r="G4" s="61"/>
      <c r="H4"/>
      <c r="I4"/>
    </row>
    <row r="5" spans="1:9" ht="15.95" customHeight="1" x14ac:dyDescent="0.25">
      <c r="A5" s="10"/>
      <c r="B5" s="30" t="s">
        <v>63</v>
      </c>
      <c r="C5" s="31">
        <f>收入!F4</f>
        <v>1936</v>
      </c>
      <c r="D5" s="32">
        <f>收入!G4</f>
        <v>1831</v>
      </c>
      <c r="E5" s="61"/>
      <c r="F5" s="61"/>
      <c r="G5" s="61"/>
      <c r="H5"/>
      <c r="I5"/>
    </row>
    <row r="6" spans="1:9" ht="15.95" customHeight="1" x14ac:dyDescent="0.25">
      <c r="A6" s="10"/>
      <c r="B6" s="30" t="s">
        <v>15</v>
      </c>
      <c r="C6" s="31">
        <f>支出!G4</f>
        <v>882</v>
      </c>
      <c r="D6" s="32">
        <f>支出!H4</f>
        <v>333</v>
      </c>
      <c r="E6" s="61"/>
      <c r="F6" s="61"/>
      <c r="G6" s="61"/>
      <c r="H6"/>
      <c r="I6"/>
    </row>
    <row r="7" spans="1:9" ht="15.75" x14ac:dyDescent="0.25">
      <c r="A7" s="10"/>
      <c r="B7" s="33"/>
      <c r="C7" s="34"/>
      <c r="D7" s="35"/>
      <c r="E7" s="61"/>
      <c r="F7" s="61"/>
      <c r="G7" s="61"/>
      <c r="H7"/>
      <c r="I7"/>
    </row>
    <row r="8" spans="1:9" ht="33" customHeight="1" x14ac:dyDescent="0.25">
      <c r="A8" s="10" t="s">
        <v>88</v>
      </c>
      <c r="B8" s="36" t="s">
        <v>93</v>
      </c>
      <c r="C8" s="37">
        <f>C5-C6</f>
        <v>1054</v>
      </c>
      <c r="D8" s="38">
        <f>D5-D6</f>
        <v>1498</v>
      </c>
      <c r="E8" s="61"/>
      <c r="F8" s="61"/>
      <c r="G8" s="61"/>
      <c r="H8"/>
      <c r="I8"/>
    </row>
    <row r="9" spans="1:9" ht="22.5" customHeight="1" x14ac:dyDescent="0.25">
      <c r="A9" s="10"/>
      <c r="B9"/>
      <c r="C9"/>
      <c r="D9"/>
      <c r="E9" s="61"/>
      <c r="F9" s="61"/>
      <c r="G9" s="61"/>
      <c r="H9"/>
      <c r="I9"/>
    </row>
    <row r="10" spans="1:9" ht="13.5" x14ac:dyDescent="0.25">
      <c r="A10" s="10"/>
      <c r="B10"/>
      <c r="C10"/>
      <c r="D10"/>
      <c r="E10" s="61"/>
      <c r="F10" s="61"/>
      <c r="G10" s="61"/>
      <c r="H10"/>
      <c r="I10"/>
    </row>
    <row r="11" spans="1:9" ht="13.5" x14ac:dyDescent="0.25">
      <c r="A11" s="10"/>
      <c r="B11"/>
      <c r="C11"/>
      <c r="D11"/>
      <c r="E11" s="61"/>
      <c r="F11" s="61"/>
      <c r="G11" s="61"/>
      <c r="H11"/>
      <c r="I11"/>
    </row>
    <row r="12" spans="1:9" ht="13.5" x14ac:dyDescent="0.25">
      <c r="A12" s="10"/>
      <c r="B12"/>
      <c r="C12"/>
      <c r="D12"/>
      <c r="E12" s="61"/>
      <c r="F12" s="61"/>
      <c r="G12" s="61"/>
      <c r="H12"/>
      <c r="I12"/>
    </row>
    <row r="13" spans="1:9" ht="13.5" x14ac:dyDescent="0.25">
      <c r="A13" s="10"/>
      <c r="B13"/>
      <c r="C13"/>
      <c r="D13"/>
      <c r="E13"/>
      <c r="F13"/>
      <c r="G13"/>
      <c r="H13"/>
      <c r="I13"/>
    </row>
    <row r="14" spans="1:9" ht="13.5" x14ac:dyDescent="0.25">
      <c r="A14" s="10"/>
      <c r="B14"/>
      <c r="C14"/>
      <c r="D14"/>
      <c r="E14"/>
      <c r="F14"/>
      <c r="G14"/>
      <c r="H14"/>
      <c r="I14"/>
    </row>
    <row r="15" spans="1:9" ht="13.5" x14ac:dyDescent="0.25">
      <c r="A15" s="10"/>
      <c r="B15"/>
      <c r="C15"/>
      <c r="D15"/>
      <c r="E15"/>
      <c r="F15"/>
      <c r="G15"/>
      <c r="H15"/>
      <c r="I15"/>
    </row>
    <row r="16" spans="1:9" ht="13.5" x14ac:dyDescent="0.25">
      <c r="A16" s="10"/>
      <c r="B16"/>
      <c r="C16"/>
      <c r="D16"/>
      <c r="E16"/>
      <c r="F16"/>
      <c r="G16"/>
      <c r="H16"/>
      <c r="I16"/>
    </row>
    <row r="17" spans="1:9" ht="13.5" x14ac:dyDescent="0.25">
      <c r="A17" s="10"/>
      <c r="B17"/>
      <c r="C17"/>
      <c r="D17"/>
      <c r="E17"/>
      <c r="F17"/>
      <c r="G17"/>
      <c r="H17"/>
      <c r="I17"/>
    </row>
    <row r="18" spans="1:9" ht="13.5" x14ac:dyDescent="0.25">
      <c r="A18" s="10"/>
      <c r="B18"/>
      <c r="C18"/>
      <c r="D18"/>
      <c r="E18"/>
      <c r="F18"/>
      <c r="G18"/>
      <c r="H18"/>
      <c r="I18"/>
    </row>
    <row r="19" spans="1:9" ht="13.5" x14ac:dyDescent="0.25">
      <c r="A19" s="10"/>
      <c r="B19"/>
      <c r="C19"/>
      <c r="D19"/>
      <c r="E19"/>
      <c r="F19"/>
      <c r="G19"/>
      <c r="H19"/>
      <c r="I19"/>
    </row>
    <row r="20" spans="1:9" ht="13.5" x14ac:dyDescent="0.25">
      <c r="A20" s="10"/>
      <c r="B20"/>
      <c r="C20"/>
      <c r="D20"/>
      <c r="E20"/>
      <c r="F20"/>
      <c r="G20"/>
      <c r="H20"/>
      <c r="I20"/>
    </row>
    <row r="21" spans="1:9" ht="13.5" x14ac:dyDescent="0.25">
      <c r="A21" s="10"/>
      <c r="B21"/>
      <c r="C21"/>
      <c r="D21"/>
      <c r="E21"/>
      <c r="F21"/>
      <c r="G21"/>
      <c r="H21"/>
      <c r="I21"/>
    </row>
    <row r="22" spans="1:9" ht="13.5" x14ac:dyDescent="0.25">
      <c r="A22" s="10"/>
      <c r="B22"/>
      <c r="C22"/>
      <c r="D22"/>
      <c r="E22"/>
      <c r="F22"/>
      <c r="G22"/>
      <c r="H22"/>
      <c r="I22"/>
    </row>
    <row r="23" spans="1:9" ht="13.5" x14ac:dyDescent="0.25">
      <c r="A23" s="10"/>
      <c r="B23"/>
      <c r="C23"/>
      <c r="D23"/>
      <c r="E23"/>
      <c r="F23"/>
      <c r="G23"/>
      <c r="H23"/>
      <c r="I23"/>
    </row>
    <row r="24" spans="1:9" ht="13.5" x14ac:dyDescent="0.25">
      <c r="A24" s="10"/>
      <c r="B24"/>
      <c r="C24"/>
      <c r="D24"/>
      <c r="E24"/>
      <c r="F24"/>
      <c r="G24"/>
      <c r="H24"/>
      <c r="I24"/>
    </row>
    <row r="25" spans="1:9" ht="13.5" x14ac:dyDescent="0.25">
      <c r="A25" s="10"/>
      <c r="B25"/>
      <c r="C25"/>
      <c r="D25"/>
      <c r="E25"/>
      <c r="F25"/>
      <c r="G25"/>
      <c r="H25"/>
      <c r="I25"/>
    </row>
    <row r="26" spans="1:9" ht="13.5" x14ac:dyDescent="0.25">
      <c r="A26" s="10"/>
      <c r="B26"/>
      <c r="C26"/>
      <c r="D26"/>
      <c r="E26"/>
      <c r="F26"/>
      <c r="G26"/>
      <c r="H26"/>
      <c r="I26"/>
    </row>
    <row r="27" spans="1:9" ht="13.5" x14ac:dyDescent="0.25">
      <c r="A27" s="10"/>
      <c r="B27"/>
      <c r="C27"/>
      <c r="D27"/>
      <c r="E27"/>
      <c r="F27"/>
      <c r="G27"/>
      <c r="H27"/>
      <c r="I27"/>
    </row>
    <row r="28" spans="1:9" ht="13.5" x14ac:dyDescent="0.25">
      <c r="A28" s="10"/>
      <c r="B28"/>
      <c r="C28"/>
      <c r="D28"/>
      <c r="E28"/>
      <c r="F28"/>
      <c r="G28"/>
      <c r="H28"/>
      <c r="I28"/>
    </row>
    <row r="29" spans="1:9" ht="13.5" x14ac:dyDescent="0.25">
      <c r="A29" s="10"/>
      <c r="B29"/>
      <c r="C29"/>
      <c r="D29"/>
      <c r="E29"/>
      <c r="F29"/>
      <c r="G29"/>
      <c r="H29"/>
      <c r="I29"/>
    </row>
    <row r="30" spans="1:9" ht="13.5" x14ac:dyDescent="0.25">
      <c r="A30" s="10"/>
      <c r="B30"/>
      <c r="C30"/>
      <c r="D30"/>
      <c r="E30"/>
      <c r="F30"/>
      <c r="G30"/>
      <c r="H30"/>
      <c r="I30"/>
    </row>
    <row r="31" spans="1:9" ht="13.5" x14ac:dyDescent="0.25">
      <c r="A31" s="10"/>
      <c r="B31"/>
      <c r="C31"/>
      <c r="D31"/>
      <c r="E31"/>
      <c r="F31"/>
      <c r="G31"/>
      <c r="H31"/>
      <c r="I31"/>
    </row>
    <row r="32" spans="1:9" ht="13.5" x14ac:dyDescent="0.25">
      <c r="A32" s="10"/>
      <c r="B32"/>
      <c r="C32"/>
      <c r="D32"/>
      <c r="E32"/>
      <c r="F32"/>
      <c r="G32"/>
      <c r="H32"/>
      <c r="I32"/>
    </row>
    <row r="33" spans="1:9" ht="13.5" x14ac:dyDescent="0.25">
      <c r="A33" s="10"/>
      <c r="B33"/>
      <c r="C33"/>
      <c r="D33"/>
      <c r="E33"/>
      <c r="F33"/>
      <c r="G33"/>
      <c r="H33"/>
      <c r="I33"/>
    </row>
    <row r="34" spans="1:9" ht="13.5" x14ac:dyDescent="0.25">
      <c r="A34" s="10"/>
      <c r="B34"/>
      <c r="C34"/>
      <c r="D34"/>
      <c r="E34"/>
      <c r="F34"/>
      <c r="G34"/>
      <c r="H34"/>
      <c r="I34"/>
    </row>
    <row r="35" spans="1:9" ht="13.5" x14ac:dyDescent="0.25">
      <c r="A35" s="10"/>
      <c r="B35"/>
      <c r="C35"/>
      <c r="D35"/>
      <c r="E35"/>
      <c r="F35"/>
      <c r="G35"/>
      <c r="H35"/>
      <c r="I35"/>
    </row>
    <row r="36" spans="1:9" ht="13.5" x14ac:dyDescent="0.25">
      <c r="A36" s="10"/>
      <c r="B36"/>
      <c r="C36"/>
      <c r="D36"/>
      <c r="E36"/>
      <c r="F36"/>
      <c r="G36"/>
      <c r="H36"/>
      <c r="I36"/>
    </row>
    <row r="37" spans="1:9" ht="13.5" x14ac:dyDescent="0.25">
      <c r="A37" s="10"/>
      <c r="B37"/>
      <c r="C37"/>
      <c r="D37"/>
      <c r="E37"/>
      <c r="F37"/>
      <c r="G37"/>
      <c r="H37"/>
      <c r="I37"/>
    </row>
  </sheetData>
  <mergeCells count="2">
    <mergeCell ref="E3:G12"/>
    <mergeCell ref="B1:D1"/>
  </mergeCells>
  <phoneticPr fontId="1" type="noConversion"/>
  <pageMargins left="0.7" right="0.7" top="0.75" bottom="0.75" header="0.3" footer="0.3"/>
  <pageSetup paperSize="9" orientation="portrait" r:id="rId1"/>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4</vt:i4>
      </vt:variant>
    </vt:vector>
  </HeadingPairs>
  <TitlesOfParts>
    <vt:vector size="4" baseType="lpstr">
      <vt:lpstr>開始</vt:lpstr>
      <vt:lpstr>支出</vt:lpstr>
      <vt:lpstr>收入</vt:lpstr>
      <vt:lpstr>損益摘要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2018-05-25T11:32:03Z</dcterms:created>
  <dcterms:modified xsi:type="dcterms:W3CDTF">2019-01-28T10:36:49Z</dcterms:modified>
</cp:coreProperties>
</file>

<file path=docProps/custom.xml><?xml version="1.0" encoding="utf-8"?>
<Properties xmlns="http://schemas.openxmlformats.org/officeDocument/2006/custom-properties" xmlns:vt="http://schemas.openxmlformats.org/officeDocument/2006/docPropsVTypes"/>
</file>