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240" yWindow="45" windowWidth="20730" windowHeight="10035" tabRatio="679"/>
  </bookViews>
  <sheets>
    <sheet name="首頁" sheetId="1" r:id="rId1"/>
    <sheet name="個人詳細資料" sheetId="2" r:id="rId2"/>
    <sheet name="旅遊詳細資料" sheetId="3" r:id="rId3"/>
    <sheet name="飯店與活動" sheetId="4" r:id="rId4"/>
    <sheet name="租車" sheetId="5" r:id="rId5"/>
    <sheet name="緊急狀況詳細資料" sheetId="6" r:id="rId6"/>
  </sheets>
  <definedNames>
    <definedName name="CarRentalCount">IF(租車!$D$4="是",COUNTA(租車!$B$5:$B$11),0)</definedName>
    <definedName name="CarRentalEntry">IF(租車!$D$4="是",COUNTA(租車!$D$5:$D$11),CarRentalCount)</definedName>
    <definedName name="EmergencyCount">COUNTA(緊急狀況詳細資料!$A$4:$A$9,緊急狀況詳細資料!$E$4:$E$6)</definedName>
    <definedName name="EmergencyEntry">COUNTA(緊急狀況詳細資料!$C$4:$C$9,緊急狀況詳細資料!$G$4:$G$7)</definedName>
    <definedName name="HotelCount">COUNTA(飯店與活動!$A$4:$A$10)+IF(飯店與活動!$G$4&lt;&gt;"",COUNTA(飯店與活動!$E$5:$E$7),0)+IF(飯店與活動!$G$8&lt;&gt;"",COUNTA(飯店與活動!$E$9:$E$11),0)+IF(飯店與活動!$G$12&lt;&gt;"",COUNTA(飯店與活動!$E$13:$E$15),0)</definedName>
    <definedName name="HotelEntry">COUNTA(飯店與活動!$C$4:$C$10)+IF(飯店與活動!$G$4&lt;&gt;"",COUNTA(飯店與活動!$G$5:$G$7),0)+IF(飯店與活動!$G$8&lt;&gt;"",COUNTA(飯店與活動!$G$9:$G$11),0)+IF(飯店與活動!$G$12&lt;&gt;"",COUNTA(飯店與活動!$G$13:$G$15),0)</definedName>
    <definedName name="PersonalCount">COUNTA(個人詳細資料!$A$3,個人詳細資料!#REF!,個人詳細資料!#REF!)</definedName>
    <definedName name="PersonalEntry">COUNTA(個人詳細資料!$B$4,個人詳細資料!$E$3,個人詳細資料!$E$5:$E$6)</definedName>
    <definedName name="TravelCount">COUNTA(旅遊詳細資料!$A$4:$A$16,旅遊詳細資料!$D$4:$D$16)</definedName>
    <definedName name="TravelEntry">COUNTA(旅遊詳細資料!$C$4:$C$8,旅遊詳細資料!$C$10:$C$11,旅遊詳細資料!$C$13:$C$15,旅遊詳細資料!$F$4:$F$11,旅遊詳細資料!$F$13:$F$14)</definedName>
  </definedNames>
  <calcPr calcId="152511"/>
</workbook>
</file>

<file path=xl/calcChain.xml><?xml version="1.0" encoding="utf-8"?>
<calcChain xmlns="http://schemas.openxmlformats.org/spreadsheetml/2006/main">
  <c r="E6" i="6" l="1"/>
  <c r="B11" i="5" l="1"/>
  <c r="B10" i="5"/>
  <c r="B9" i="5"/>
  <c r="B8" i="5"/>
  <c r="B7" i="5"/>
  <c r="B6" i="5"/>
  <c r="C8" i="6"/>
  <c r="D5" i="5"/>
  <c r="C9" i="4"/>
  <c r="C8" i="4"/>
  <c r="C4" i="4"/>
  <c r="F4" i="3"/>
  <c r="C4" i="3"/>
  <c r="B5" i="5" l="1"/>
  <c r="Q33" i="1"/>
  <c r="C8" i="2"/>
  <c r="A9" i="6"/>
  <c r="A7" i="6"/>
  <c r="A6" i="6"/>
  <c r="A5" i="6"/>
  <c r="A4" i="6"/>
  <c r="E4" i="6"/>
  <c r="E15" i="4"/>
  <c r="E14" i="4"/>
  <c r="E13" i="4"/>
  <c r="E11" i="4"/>
  <c r="E10" i="4"/>
  <c r="E9" i="4"/>
  <c r="E7" i="4"/>
  <c r="E6" i="4"/>
  <c r="E5" i="4"/>
  <c r="A10" i="4"/>
  <c r="A7" i="4"/>
  <c r="A6" i="4"/>
  <c r="A5" i="4"/>
  <c r="A15" i="3"/>
  <c r="D14" i="3"/>
  <c r="A14" i="3"/>
  <c r="D13" i="3"/>
  <c r="A13" i="3"/>
  <c r="D11" i="3"/>
  <c r="A11" i="3"/>
  <c r="D10" i="3"/>
  <c r="A10" i="3"/>
  <c r="D9" i="3"/>
  <c r="D8" i="3"/>
  <c r="A8" i="3"/>
  <c r="D7" i="3"/>
  <c r="A7" i="3"/>
  <c r="D6" i="3"/>
  <c r="A6" i="3"/>
  <c r="D5" i="3"/>
  <c r="A5" i="3"/>
  <c r="C5" i="2"/>
  <c r="C3" i="2"/>
  <c r="A11" i="2" l="1"/>
  <c r="A3" i="2"/>
  <c r="B33" i="1" s="1"/>
  <c r="B34" i="1" s="1"/>
  <c r="D4" i="3"/>
  <c r="A8" i="6"/>
  <c r="A9" i="4"/>
  <c r="A8" i="4"/>
  <c r="A4" i="4"/>
  <c r="B11" i="2" l="1"/>
  <c r="B13" i="5"/>
  <c r="C13" i="5" s="1"/>
  <c r="A12" i="4"/>
  <c r="B12" i="4" s="1"/>
  <c r="A4" i="3"/>
  <c r="Q34" i="1" l="1"/>
  <c r="A18" i="3"/>
  <c r="B18" i="3" s="1"/>
  <c r="V33" i="1" l="1"/>
  <c r="V34" i="1" s="1"/>
  <c r="L33" i="1"/>
  <c r="L34" i="1" s="1"/>
  <c r="G33" i="1"/>
  <c r="G34" i="1" s="1"/>
  <c r="A11" i="6"/>
  <c r="B11" i="6" s="1"/>
</calcChain>
</file>

<file path=xl/sharedStrings.xml><?xml version="1.0" encoding="utf-8"?>
<sst xmlns="http://schemas.openxmlformats.org/spreadsheetml/2006/main" count="96" uniqueCount="66">
  <si>
    <t>WS192</t>
  </si>
  <si>
    <t>Alpine Ski House</t>
  </si>
  <si>
    <t>CJ1234567</t>
  </si>
  <si>
    <t>全名與別名</t>
    <phoneticPr fontId="6" type="noConversion"/>
  </si>
  <si>
    <t>是</t>
  </si>
  <si>
    <t>陳國明</t>
  </si>
  <si>
    <t>陳珍菲</t>
  </si>
  <si>
    <t>徐彼得</t>
  </si>
  <si>
    <t>住家地址</t>
  </si>
  <si>
    <t>7754 台灣桃園縣富國路 42 號</t>
  </si>
  <si>
    <t>住家電話</t>
  </si>
  <si>
    <t>行動電話</t>
  </si>
  <si>
    <t>日期</t>
  </si>
  <si>
    <t>航空公司</t>
  </si>
  <si>
    <t>萬海航空</t>
  </si>
  <si>
    <t>班機號碼</t>
  </si>
  <si>
    <t>出發地</t>
  </si>
  <si>
    <t>桃園</t>
  </si>
  <si>
    <t>出發時間</t>
  </si>
  <si>
    <t>登機航廈/登機門</t>
  </si>
  <si>
    <t>目的地</t>
  </si>
  <si>
    <t>西雅圖</t>
  </si>
  <si>
    <t>抵達時間</t>
  </si>
  <si>
    <t>飛行時間長度</t>
  </si>
  <si>
    <t>6 小時</t>
  </si>
  <si>
    <t>座位號碼</t>
  </si>
  <si>
    <t>A1、A2、A3</t>
  </si>
  <si>
    <t>確認號碼</t>
  </si>
  <si>
    <t>同上</t>
  </si>
  <si>
    <t>餐點</t>
  </si>
  <si>
    <t>不限</t>
  </si>
  <si>
    <t>航空公司電話號碼</t>
  </si>
  <si>
    <t>去程詳細資料</t>
  </si>
  <si>
    <t>回程詳細資料</t>
  </si>
  <si>
    <t>飯店住宿詳細資料</t>
  </si>
  <si>
    <t>預訂日期</t>
  </si>
  <si>
    <t>飯店名稱</t>
  </si>
  <si>
    <t>飯店地址</t>
  </si>
  <si>
    <t>主街 789 號</t>
  </si>
  <si>
    <t>飯店電話號碼</t>
  </si>
  <si>
    <t>住房日期/時間</t>
  </si>
  <si>
    <t>退房日期/時間</t>
  </si>
  <si>
    <t>假期活動詳細資料</t>
  </si>
  <si>
    <t>活動 1</t>
  </si>
  <si>
    <t>滑雪</t>
  </si>
  <si>
    <t>日期/時間</t>
  </si>
  <si>
    <t>活動 2</t>
  </si>
  <si>
    <t>紅陽葡萄園與釀酒廠</t>
  </si>
  <si>
    <t>活動 3</t>
  </si>
  <si>
    <t>租車公司</t>
  </si>
  <si>
    <t>取車日期/時間</t>
  </si>
  <si>
    <t>還車日期/時間</t>
  </si>
  <si>
    <t>車型</t>
  </si>
  <si>
    <t>經濟型</t>
  </si>
  <si>
    <t>電話號碼</t>
  </si>
  <si>
    <t>租車資訊</t>
  </si>
  <si>
    <t>租車？</t>
  </si>
  <si>
    <t>保險詳細資料</t>
  </si>
  <si>
    <t>保險公司</t>
  </si>
  <si>
    <t>世邦保險</t>
  </si>
  <si>
    <t>承保類型</t>
  </si>
  <si>
    <t>購買日期</t>
  </si>
  <si>
    <t>緊急連絡人詳細資料</t>
  </si>
  <si>
    <t>姓名 / 關係 / 電話</t>
  </si>
  <si>
    <t>承保日期</t>
    <phoneticPr fontId="6" type="noConversion"/>
  </si>
  <si>
    <t>姓名 / 關係 / 電話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</si>
</sst>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[&lt;=9999999]###\-####;\(###\)\ ###\-####"/>
    <numFmt numFmtId="177" formatCode="[$-F400]h:mm:ss\ AM/PM"/>
    <numFmt numFmtId="178" formatCode="m/d/yyyy\ hh:mm\ AM/PM"/>
    <numFmt numFmtId="179" formatCode="yyyy/m/d\ hh:mm\ 上午/下午"/>
  </numFmts>
  <fonts count="26">
    <font>
      <sz val="10"/>
      <color theme="4"/>
      <name val="Corbel"/>
      <family val="2"/>
    </font>
    <font>
      <sz val="11"/>
      <color theme="1"/>
      <name val="Corbel"/>
      <family val="2"/>
      <scheme val="minor"/>
    </font>
    <font>
      <sz val="26"/>
      <color theme="4"/>
      <name val="Freestyle Script"/>
      <family val="4"/>
      <scheme val="major"/>
    </font>
    <font>
      <sz val="28"/>
      <color theme="4"/>
      <name val="Freestyle Script"/>
      <family val="2"/>
      <scheme val="major"/>
    </font>
    <font>
      <sz val="24"/>
      <color theme="0"/>
      <name val="Freestyle Script"/>
      <family val="4"/>
    </font>
    <font>
      <sz val="11"/>
      <color rgb="FFF49914"/>
      <name val="Corbel"/>
      <family val="2"/>
    </font>
    <font>
      <sz val="9"/>
      <name val="細明體"/>
      <family val="3"/>
      <charset val="136"/>
    </font>
    <font>
      <sz val="18"/>
      <color theme="1"/>
      <name val="微软雅黑"/>
      <family val="3"/>
      <charset val="136"/>
    </font>
    <font>
      <sz val="10"/>
      <color theme="4"/>
      <name val="微软雅黑"/>
      <family val="3"/>
      <charset val="136"/>
    </font>
    <font>
      <sz val="24"/>
      <color theme="0"/>
      <name val="微软雅黑"/>
      <family val="3"/>
      <charset val="136"/>
    </font>
    <font>
      <sz val="24"/>
      <color theme="0"/>
      <name val="微软雅黑"/>
      <family val="2"/>
      <charset val="136"/>
    </font>
    <font>
      <sz val="10"/>
      <color rgb="FFFF0000"/>
      <name val="微软雅黑"/>
      <family val="2"/>
      <charset val="136"/>
    </font>
    <font>
      <sz val="11"/>
      <color rgb="FFF49914"/>
      <name val="微软雅黑"/>
      <family val="2"/>
      <charset val="136"/>
    </font>
    <font>
      <sz val="11"/>
      <color theme="4"/>
      <name val="微软雅黑"/>
      <family val="2"/>
      <charset val="136"/>
    </font>
    <font>
      <sz val="12"/>
      <color rgb="FFFF0000"/>
      <name val="微软雅黑"/>
      <family val="2"/>
      <charset val="136"/>
    </font>
    <font>
      <sz val="12"/>
      <color theme="4"/>
      <name val="微软雅黑"/>
      <family val="2"/>
      <charset val="136"/>
    </font>
    <font>
      <sz val="10"/>
      <color theme="4"/>
      <name val="微软雅黑"/>
      <family val="2"/>
      <charset val="136"/>
    </font>
    <font>
      <sz val="18"/>
      <color theme="1"/>
      <name val="微软雅黑"/>
      <family val="2"/>
      <charset val="136"/>
    </font>
    <font>
      <b/>
      <sz val="11"/>
      <color rgb="FFFF0000"/>
      <name val="微软雅黑"/>
      <family val="2"/>
      <charset val="136"/>
    </font>
    <font>
      <b/>
      <sz val="10"/>
      <color rgb="FFFF0000"/>
      <name val="微软雅黑"/>
      <family val="2"/>
      <charset val="136"/>
    </font>
    <font>
      <sz val="10"/>
      <color rgb="FFF49914"/>
      <name val="微软雅黑"/>
      <family val="2"/>
      <charset val="136"/>
    </font>
    <font>
      <b/>
      <sz val="12"/>
      <color rgb="FFFF0000"/>
      <name val="微软雅黑"/>
      <family val="2"/>
      <charset val="136"/>
    </font>
    <font>
      <sz val="11"/>
      <color rgb="FFFF0000"/>
      <name val="微软雅黑"/>
      <family val="2"/>
      <charset val="136"/>
    </font>
    <font>
      <sz val="9"/>
      <color theme="0"/>
      <name val="微软雅黑"/>
      <family val="2"/>
      <charset val="136"/>
    </font>
    <font>
      <sz val="9"/>
      <color theme="1"/>
      <name val="微软雅黑"/>
      <family val="2"/>
      <charset val="136"/>
    </font>
    <font>
      <sz val="10"/>
      <color theme="0"/>
      <name val="微软雅黑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rgb="FFF49914"/>
        <bgColor indexed="64"/>
      </patternFill>
    </fill>
    <fill>
      <patternFill patternType="solid">
        <fgColor rgb="FFCB6628"/>
        <bgColor indexed="64"/>
      </patternFill>
    </fill>
    <fill>
      <patternFill patternType="solid">
        <fgColor rgb="FFFCF8CF"/>
        <bgColor indexed="64"/>
      </patternFill>
    </fill>
  </fills>
  <borders count="1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 style="thin">
        <color rgb="FFF49914"/>
      </bottom>
      <diagonal/>
    </border>
    <border>
      <left style="thin">
        <color rgb="FFF49914"/>
      </left>
      <right style="thin">
        <color rgb="FFF49914"/>
      </right>
      <top style="dotted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dotted">
        <color rgb="FFF49914"/>
      </bottom>
      <diagonal/>
    </border>
    <border>
      <left style="thin">
        <color rgb="FFF49914"/>
      </left>
      <right style="thin">
        <color rgb="FFF49914"/>
      </right>
      <top style="thin">
        <color rgb="FFF49914"/>
      </top>
      <bottom/>
      <diagonal/>
    </border>
    <border>
      <left style="thin">
        <color rgb="FFF49914"/>
      </left>
      <right style="thin">
        <color rgb="FFF49914"/>
      </right>
      <top/>
      <bottom style="thin">
        <color rgb="FFF49914"/>
      </bottom>
      <diagonal/>
    </border>
    <border>
      <left style="thin">
        <color rgb="FFF4991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2" borderId="0">
      <alignment horizontal="left" vertical="center" indent="1"/>
    </xf>
    <xf numFmtId="0" fontId="5" fillId="0" borderId="5" applyNumberFormat="0">
      <alignment horizontal="left" vertical="center" indent="1"/>
    </xf>
  </cellStyleXfs>
  <cellXfs count="72">
    <xf numFmtId="0" fontId="0" fillId="0" borderId="0" xfId="0"/>
    <xf numFmtId="0" fontId="0" fillId="0" borderId="0" xfId="0" applyFill="1"/>
    <xf numFmtId="0" fontId="0" fillId="3" borderId="0" xfId="0" applyFill="1"/>
    <xf numFmtId="0" fontId="7" fillId="0" borderId="0" xfId="0" applyFont="1" applyFill="1" applyAlignment="1"/>
    <xf numFmtId="0" fontId="8" fillId="0" borderId="0" xfId="0" applyFont="1" applyFill="1"/>
    <xf numFmtId="0" fontId="8" fillId="0" borderId="0" xfId="0" applyFont="1"/>
    <xf numFmtId="0" fontId="9" fillId="2" borderId="0" xfId="4" applyFont="1">
      <alignment horizontal="left" vertical="center" indent="1"/>
    </xf>
    <xf numFmtId="0" fontId="10" fillId="2" borderId="0" xfId="4" applyFont="1">
      <alignment horizontal="left" vertical="center" indent="1"/>
    </xf>
    <xf numFmtId="0" fontId="11" fillId="0" borderId="0" xfId="0" applyFont="1" applyFill="1" applyBorder="1" applyAlignment="1">
      <alignment horizontal="right" vertical="center"/>
    </xf>
    <xf numFmtId="0" fontId="12" fillId="0" borderId="5" xfId="5" applyFont="1" applyBorder="1">
      <alignment horizontal="left" vertical="center" indent="1"/>
    </xf>
    <xf numFmtId="14" fontId="12" fillId="0" borderId="5" xfId="5" applyNumberFormat="1" applyFont="1" applyBorder="1">
      <alignment horizontal="left" vertical="center" indent="1"/>
    </xf>
    <xf numFmtId="0" fontId="12" fillId="0" borderId="7" xfId="5" applyFont="1" applyBorder="1">
      <alignment horizontal="left" vertical="center" indent="1"/>
    </xf>
    <xf numFmtId="176" fontId="12" fillId="0" borderId="7" xfId="5" applyNumberFormat="1" applyFont="1" applyBorder="1">
      <alignment horizontal="left" vertical="center" indent="1"/>
    </xf>
    <xf numFmtId="178" fontId="12" fillId="0" borderId="7" xfId="5" applyNumberFormat="1" applyFont="1" applyBorder="1">
      <alignment horizontal="left" vertical="center" indent="1"/>
    </xf>
    <xf numFmtId="14" fontId="12" fillId="0" borderId="7" xfId="5" applyNumberFormat="1" applyFont="1" applyBorder="1">
      <alignment horizontal="left" vertical="center" indent="1"/>
    </xf>
    <xf numFmtId="0" fontId="14" fillId="0" borderId="0" xfId="0" applyFont="1" applyFill="1" applyBorder="1" applyAlignment="1">
      <alignment horizontal="right" vertical="center"/>
    </xf>
    <xf numFmtId="0" fontId="12" fillId="0" borderId="8" xfId="5" applyFont="1" applyBorder="1">
      <alignment horizontal="left" vertical="center" indent="1"/>
    </xf>
    <xf numFmtId="49" fontId="13" fillId="0" borderId="8" xfId="5" applyNumberFormat="1" applyFont="1" applyBorder="1">
      <alignment horizontal="left" vertical="center" indent="1"/>
    </xf>
    <xf numFmtId="0" fontId="15" fillId="0" borderId="0" xfId="0" applyFont="1" applyFill="1"/>
    <xf numFmtId="0" fontId="16" fillId="0" borderId="0" xfId="0" applyFont="1" applyFill="1" applyAlignment="1">
      <alignment horizontal="right"/>
    </xf>
    <xf numFmtId="0" fontId="12" fillId="0" borderId="0" xfId="0" applyFont="1" applyFill="1"/>
    <xf numFmtId="0" fontId="17" fillId="0" borderId="0" xfId="0" applyFont="1" applyFill="1" applyAlignment="1"/>
    <xf numFmtId="0" fontId="16" fillId="0" borderId="0" xfId="0" applyFont="1" applyFill="1"/>
    <xf numFmtId="0" fontId="16" fillId="0" borderId="0" xfId="0" applyFont="1"/>
    <xf numFmtId="0" fontId="12" fillId="4" borderId="6" xfId="5" applyFont="1" applyFill="1" applyBorder="1">
      <alignment horizontal="left" vertical="center" indent="1"/>
    </xf>
    <xf numFmtId="14" fontId="12" fillId="4" borderId="6" xfId="5" applyNumberFormat="1" applyFont="1" applyFill="1" applyBorder="1">
      <alignment horizontal="left" vertical="center" indent="1"/>
    </xf>
    <xf numFmtId="0" fontId="12" fillId="0" borderId="10" xfId="5" applyFont="1" applyBorder="1">
      <alignment horizontal="left" vertical="center" indent="1"/>
    </xf>
    <xf numFmtId="14" fontId="12" fillId="0" borderId="10" xfId="5" applyNumberFormat="1" applyFont="1" applyBorder="1">
      <alignment horizontal="left" vertical="center" indent="1"/>
    </xf>
    <xf numFmtId="49" fontId="12" fillId="0" borderId="7" xfId="5" applyNumberFormat="1" applyFont="1" applyBorder="1">
      <alignment horizontal="left" vertical="center" indent="1"/>
    </xf>
    <xf numFmtId="176" fontId="12" fillId="0" borderId="8" xfId="5" applyNumberFormat="1" applyFont="1" applyBorder="1">
      <alignment horizontal="left" vertical="center" indent="1"/>
    </xf>
    <xf numFmtId="0" fontId="16" fillId="0" borderId="0" xfId="0" applyFont="1" applyFill="1" applyAlignment="1">
      <alignment horizontal="left"/>
    </xf>
    <xf numFmtId="0" fontId="18" fillId="0" borderId="0" xfId="0" applyFont="1" applyFill="1" applyBorder="1" applyAlignment="1">
      <alignment horizontal="right" vertical="center"/>
    </xf>
    <xf numFmtId="49" fontId="12" fillId="4" borderId="6" xfId="5" applyNumberFormat="1" applyFont="1" applyFill="1" applyBorder="1">
      <alignment horizontal="left" vertical="center" indent="1"/>
    </xf>
    <xf numFmtId="178" fontId="12" fillId="0" borderId="10" xfId="5" applyNumberFormat="1" applyFont="1" applyBorder="1">
      <alignment horizontal="left" vertical="center" indent="1"/>
    </xf>
    <xf numFmtId="0" fontId="12" fillId="0" borderId="9" xfId="5" applyFont="1" applyBorder="1">
      <alignment horizontal="left" vertical="center" indent="1"/>
    </xf>
    <xf numFmtId="49" fontId="12" fillId="0" borderId="9" xfId="5" applyNumberFormat="1" applyFont="1" applyBorder="1">
      <alignment horizontal="left" vertical="center" indent="1"/>
    </xf>
    <xf numFmtId="0" fontId="19" fillId="0" borderId="0" xfId="0" applyFont="1" applyFill="1" applyBorder="1" applyAlignment="1">
      <alignment horizontal="right" vertical="center"/>
    </xf>
    <xf numFmtId="49" fontId="12" fillId="0" borderId="8" xfId="5" applyNumberFormat="1" applyFont="1" applyBorder="1">
      <alignment horizontal="left" vertical="center" indent="1"/>
    </xf>
    <xf numFmtId="0" fontId="20" fillId="0" borderId="0" xfId="0" applyFont="1" applyFill="1"/>
    <xf numFmtId="0" fontId="21" fillId="0" borderId="0" xfId="0" applyFont="1" applyFill="1" applyBorder="1" applyAlignment="1">
      <alignment horizontal="right" vertical="center"/>
    </xf>
    <xf numFmtId="0" fontId="16" fillId="0" borderId="0" xfId="0" applyFont="1" applyFill="1" applyAlignment="1">
      <alignment horizontal="center"/>
    </xf>
    <xf numFmtId="0" fontId="16" fillId="0" borderId="0" xfId="0" applyNumberFormat="1" applyFont="1" applyFill="1"/>
    <xf numFmtId="177" fontId="12" fillId="0" borderId="7" xfId="5" applyNumberFormat="1" applyFont="1" applyBorder="1">
      <alignment horizontal="left" vertical="center" indent="1"/>
    </xf>
    <xf numFmtId="0" fontId="12" fillId="0" borderId="6" xfId="0" applyFont="1" applyFill="1" applyBorder="1" applyAlignment="1">
      <alignment horizontal="left" vertical="center" wrapText="1" indent="1"/>
    </xf>
    <xf numFmtId="0" fontId="22" fillId="0" borderId="0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left" vertical="center" indent="1"/>
    </xf>
    <xf numFmtId="0" fontId="16" fillId="0" borderId="0" xfId="0" applyFont="1" applyFill="1" applyBorder="1"/>
    <xf numFmtId="176" fontId="16" fillId="0" borderId="0" xfId="0" applyNumberFormat="1" applyFont="1" applyFill="1" applyBorder="1" applyAlignment="1">
      <alignment horizontal="left" vertical="center" indent="1"/>
    </xf>
    <xf numFmtId="0" fontId="23" fillId="3" borderId="0" xfId="0" applyFont="1" applyFill="1" applyAlignment="1">
      <alignment vertical="center" wrapText="1"/>
    </xf>
    <xf numFmtId="0" fontId="16" fillId="3" borderId="0" xfId="0" applyFont="1" applyFill="1"/>
    <xf numFmtId="0" fontId="25" fillId="3" borderId="0" xfId="0" applyFont="1" applyFill="1"/>
    <xf numFmtId="179" fontId="12" fillId="0" borderId="7" xfId="5" applyNumberFormat="1" applyFont="1" applyBorder="1">
      <alignment horizontal="left" vertical="center" indent="1"/>
    </xf>
    <xf numFmtId="0" fontId="23" fillId="3" borderId="4" xfId="0" applyFont="1" applyFill="1" applyBorder="1" applyAlignment="1">
      <alignment horizontal="center" vertical="center"/>
    </xf>
    <xf numFmtId="9" fontId="24" fillId="3" borderId="1" xfId="1" applyFont="1" applyFill="1" applyBorder="1" applyAlignment="1">
      <alignment horizontal="center" vertical="center"/>
    </xf>
    <xf numFmtId="9" fontId="24" fillId="3" borderId="2" xfId="1" applyFont="1" applyFill="1" applyBorder="1" applyAlignment="1">
      <alignment horizontal="center" vertical="center"/>
    </xf>
    <xf numFmtId="9" fontId="24" fillId="3" borderId="3" xfId="1" applyFont="1" applyFill="1" applyBorder="1" applyAlignment="1">
      <alignment horizontal="center" vertical="center"/>
    </xf>
    <xf numFmtId="9" fontId="24" fillId="3" borderId="1" xfId="1" applyFont="1" applyFill="1" applyBorder="1" applyAlignment="1">
      <alignment vertical="center"/>
    </xf>
    <xf numFmtId="9" fontId="24" fillId="3" borderId="2" xfId="1" applyFont="1" applyFill="1" applyBorder="1" applyAlignment="1">
      <alignment vertical="center"/>
    </xf>
    <xf numFmtId="9" fontId="24" fillId="3" borderId="3" xfId="1" applyFont="1" applyFill="1" applyBorder="1" applyAlignment="1">
      <alignment vertical="center"/>
    </xf>
    <xf numFmtId="0" fontId="23" fillId="3" borderId="4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/>
    </xf>
    <xf numFmtId="0" fontId="10" fillId="2" borderId="0" xfId="4" applyFont="1">
      <alignment horizontal="left" vertical="center" indent="1"/>
    </xf>
    <xf numFmtId="176" fontId="12" fillId="0" borderId="11" xfId="0" applyNumberFormat="1" applyFont="1" applyFill="1" applyBorder="1" applyAlignment="1">
      <alignment horizontal="left" vertical="center" wrapText="1" indent="1"/>
    </xf>
    <xf numFmtId="176" fontId="12" fillId="0" borderId="12" xfId="0" applyNumberFormat="1" applyFont="1" applyFill="1" applyBorder="1" applyAlignment="1">
      <alignment horizontal="left" vertical="center" wrapText="1" indent="1"/>
    </xf>
    <xf numFmtId="0" fontId="11" fillId="0" borderId="0" xfId="0" applyFont="1" applyFill="1" applyBorder="1" applyAlignment="1">
      <alignment horizontal="right" vertical="center"/>
    </xf>
    <xf numFmtId="0" fontId="11" fillId="0" borderId="13" xfId="0" applyFont="1" applyFill="1" applyBorder="1" applyAlignment="1">
      <alignment horizontal="right" vertical="center"/>
    </xf>
    <xf numFmtId="0" fontId="12" fillId="0" borderId="7" xfId="5" applyFont="1" applyBorder="1">
      <alignment horizontal="left" vertical="center" indent="1"/>
    </xf>
    <xf numFmtId="0" fontId="12" fillId="0" borderId="8" xfId="5" applyFont="1" applyBorder="1">
      <alignment horizontal="left" vertical="center" indent="1"/>
    </xf>
    <xf numFmtId="49" fontId="13" fillId="0" borderId="7" xfId="5" applyNumberFormat="1" applyFont="1" applyBorder="1">
      <alignment horizontal="left" vertical="center" indent="1"/>
    </xf>
    <xf numFmtId="49" fontId="12" fillId="0" borderId="7" xfId="5" applyNumberFormat="1" applyFont="1" applyBorder="1">
      <alignment horizontal="left" vertical="center" indent="1"/>
    </xf>
    <xf numFmtId="49" fontId="13" fillId="0" borderId="5" xfId="5" applyNumberFormat="1" applyFont="1" applyBorder="1">
      <alignment horizontal="left" vertical="center" indent="1"/>
    </xf>
    <xf numFmtId="0" fontId="12" fillId="0" borderId="5" xfId="5" applyFont="1" applyBorder="1">
      <alignment horizontal="left" vertical="center" indent="1"/>
    </xf>
  </cellXfs>
  <cellStyles count="6">
    <cellStyle name="Details" xfId="5"/>
    <cellStyle name="Table Headings" xfId="4"/>
    <cellStyle name="一般" xfId="0" builtinId="0" customBuiltin="1"/>
    <cellStyle name="百分比" xfId="1" builtinId="5"/>
    <cellStyle name="標題" xfId="2" builtinId="15" customBuiltin="1"/>
    <cellStyle name="標題 1" xfId="3" builtinId="16" customBuiltin="1"/>
  </cellStyles>
  <dxfs count="0"/>
  <tableStyles count="0" defaultTableStyle="TableStyleMedium2" defaultPivotStyle="PivotStyleLight16"/>
  <colors>
    <mruColors>
      <color rgb="FFF49914"/>
      <color rgb="FFFCF8CF"/>
      <color rgb="FF4EA4D8"/>
      <color rgb="FF974B1E"/>
      <color rgb="FF8CA03C"/>
      <color rgb="FFEFDA18"/>
      <color rgb="FFE4A078"/>
      <color rgb="FFCB66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20491;&#20154;&#35443;&#32048;&#36039;&#26009;!A1"/><Relationship Id="rId7" Type="http://schemas.openxmlformats.org/officeDocument/2006/relationships/hyperlink" Target="#&#39151;&#24215;&#33287;&#27963;&#21205;!A1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hyperlink" Target="#&#32202;&#24613;&#29376;&#27841;&#35443;&#32048;&#36039;&#26009;!A1"/><Relationship Id="rId5" Type="http://schemas.openxmlformats.org/officeDocument/2006/relationships/hyperlink" Target="#&#26053;&#36938;&#35443;&#32048;&#36039;&#26009;!A1"/><Relationship Id="rId10" Type="http://schemas.openxmlformats.org/officeDocument/2006/relationships/image" Target="../media/image6.png"/><Relationship Id="rId4" Type="http://schemas.openxmlformats.org/officeDocument/2006/relationships/image" Target="../media/image3.png"/><Relationship Id="rId9" Type="http://schemas.openxmlformats.org/officeDocument/2006/relationships/hyperlink" Target="#&#31199;&#36554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39151;&#24215;&#33287;&#27963;&#21205;!A1"/><Relationship Id="rId13" Type="http://schemas.openxmlformats.org/officeDocument/2006/relationships/image" Target="../media/image15.png"/><Relationship Id="rId3" Type="http://schemas.openxmlformats.org/officeDocument/2006/relationships/hyperlink" Target="#&#39318;&#38913;!A1"/><Relationship Id="rId7" Type="http://schemas.openxmlformats.org/officeDocument/2006/relationships/image" Target="../media/image12.png"/><Relationship Id="rId12" Type="http://schemas.openxmlformats.org/officeDocument/2006/relationships/hyperlink" Target="#&#32202;&#24613;&#29376;&#27841;&#35443;&#32048;&#36039;&#26009;!A1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hyperlink" Target="#&#26053;&#36938;&#35443;&#32048;&#36039;&#26009;!A1"/><Relationship Id="rId11" Type="http://schemas.openxmlformats.org/officeDocument/2006/relationships/image" Target="../media/image14.png"/><Relationship Id="rId5" Type="http://schemas.openxmlformats.org/officeDocument/2006/relationships/image" Target="../media/image11.png"/><Relationship Id="rId10" Type="http://schemas.openxmlformats.org/officeDocument/2006/relationships/hyperlink" Target="#&#31199;&#36554;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&#39151;&#24215;&#33287;&#27963;&#21205;!A1"/><Relationship Id="rId13" Type="http://schemas.openxmlformats.org/officeDocument/2006/relationships/image" Target="../media/image15.png"/><Relationship Id="rId3" Type="http://schemas.openxmlformats.org/officeDocument/2006/relationships/hyperlink" Target="#&#39318;&#38913;!A1"/><Relationship Id="rId7" Type="http://schemas.openxmlformats.org/officeDocument/2006/relationships/image" Target="../media/image12.png"/><Relationship Id="rId12" Type="http://schemas.openxmlformats.org/officeDocument/2006/relationships/hyperlink" Target="#&#32202;&#24613;&#29376;&#27841;&#35443;&#32048;&#36039;&#26009;!A1"/><Relationship Id="rId2" Type="http://schemas.openxmlformats.org/officeDocument/2006/relationships/image" Target="../media/image9.png"/><Relationship Id="rId1" Type="http://schemas.openxmlformats.org/officeDocument/2006/relationships/image" Target="../media/image16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&#20491;&#20154;&#35443;&#32048;&#36039;&#26009;!A1"/><Relationship Id="rId10" Type="http://schemas.openxmlformats.org/officeDocument/2006/relationships/hyperlink" Target="#&#31199;&#36554;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&#39318;&#38913;!A1"/><Relationship Id="rId7" Type="http://schemas.openxmlformats.org/officeDocument/2006/relationships/hyperlink" Target="#&#26053;&#36938;&#35443;&#32048;&#36039;&#26009;!A1"/><Relationship Id="rId12" Type="http://schemas.openxmlformats.org/officeDocument/2006/relationships/hyperlink" Target="#&#32202;&#24613;&#29376;&#27841;&#35443;&#32048;&#36039;&#26009;!A1"/><Relationship Id="rId2" Type="http://schemas.openxmlformats.org/officeDocument/2006/relationships/image" Target="../media/image9.png"/><Relationship Id="rId1" Type="http://schemas.openxmlformats.org/officeDocument/2006/relationships/image" Target="../media/image17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&#20491;&#20154;&#35443;&#32048;&#36039;&#26009;!A1"/><Relationship Id="rId10" Type="http://schemas.openxmlformats.org/officeDocument/2006/relationships/hyperlink" Target="#&#31199;&#36554;!A1"/><Relationship Id="rId4" Type="http://schemas.openxmlformats.org/officeDocument/2006/relationships/image" Target="../media/image10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&#39318;&#38913;!A1"/><Relationship Id="rId7" Type="http://schemas.openxmlformats.org/officeDocument/2006/relationships/hyperlink" Target="#&#26053;&#36938;&#35443;&#32048;&#36039;&#26009;!A1"/><Relationship Id="rId12" Type="http://schemas.openxmlformats.org/officeDocument/2006/relationships/hyperlink" Target="#&#32202;&#24613;&#29376;&#27841;&#35443;&#32048;&#36039;&#26009;!A1"/><Relationship Id="rId2" Type="http://schemas.openxmlformats.org/officeDocument/2006/relationships/image" Target="../media/image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5" Type="http://schemas.openxmlformats.org/officeDocument/2006/relationships/hyperlink" Target="#&#20491;&#20154;&#35443;&#32048;&#36039;&#26009;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&#39151;&#24215;&#33287;&#27963;&#21205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3" Type="http://schemas.openxmlformats.org/officeDocument/2006/relationships/hyperlink" Target="#&#39318;&#38913;!A1"/><Relationship Id="rId7" Type="http://schemas.openxmlformats.org/officeDocument/2006/relationships/hyperlink" Target="#&#26053;&#36938;&#35443;&#32048;&#36039;&#26009;!A1"/><Relationship Id="rId12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11.png"/><Relationship Id="rId11" Type="http://schemas.openxmlformats.org/officeDocument/2006/relationships/hyperlink" Target="#&#31199;&#36554;!A1"/><Relationship Id="rId5" Type="http://schemas.openxmlformats.org/officeDocument/2006/relationships/hyperlink" Target="#&#20491;&#20154;&#35443;&#32048;&#36039;&#26009;!A1"/><Relationship Id="rId10" Type="http://schemas.openxmlformats.org/officeDocument/2006/relationships/image" Target="../media/image13.png"/><Relationship Id="rId4" Type="http://schemas.openxmlformats.org/officeDocument/2006/relationships/image" Target="../media/image10.png"/><Relationship Id="rId9" Type="http://schemas.openxmlformats.org/officeDocument/2006/relationships/hyperlink" Target="#&#39151;&#24215;&#33287;&#27963;&#2120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54475</xdr:rowOff>
    </xdr:from>
    <xdr:to>
      <xdr:col>25</xdr:col>
      <xdr:colOff>9525</xdr:colOff>
      <xdr:row>26</xdr:row>
      <xdr:rowOff>23679</xdr:rowOff>
    </xdr:to>
    <xdr:grpSp>
      <xdr:nvGrpSpPr>
        <xdr:cNvPr id="3" name="群組 2" descr="有城市、熱汽球、汽車、飛機和郵輪的旅遊圖片" title="主範本圖案"/>
        <xdr:cNvGrpSpPr/>
      </xdr:nvGrpSpPr>
      <xdr:grpSpPr>
        <a:xfrm>
          <a:off x="0" y="54475"/>
          <a:ext cx="9705975" cy="4179254"/>
          <a:chOff x="0" y="54475"/>
          <a:chExt cx="9705975" cy="4179254"/>
        </a:xfrm>
      </xdr:grpSpPr>
      <xdr:pic>
        <xdr:nvPicPr>
          <xdr:cNvPr id="7" name="主圖案" descr="有城市、熱汽球、汽車、飛機和郵輪的旅遊圖片" title="主範本圖案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54475"/>
            <a:ext cx="9696449" cy="3907257"/>
          </a:xfrm>
          <a:prstGeom prst="rect">
            <a:avLst/>
          </a:prstGeom>
        </xdr:spPr>
      </xdr:pic>
      <xdr:pic>
        <xdr:nvPicPr>
          <xdr:cNvPr id="8" name="圖片 7" descr="&quot;&quot;" title="圖案框線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009095"/>
            <a:ext cx="9705975" cy="2246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99983</xdr:colOff>
      <xdr:row>27</xdr:row>
      <xdr:rowOff>9525</xdr:rowOff>
    </xdr:from>
    <xdr:to>
      <xdr:col>4</xdr:col>
      <xdr:colOff>223808</xdr:colOff>
      <xdr:row>31</xdr:row>
      <xdr:rowOff>1905</xdr:rowOff>
    </xdr:to>
    <xdr:grpSp>
      <xdr:nvGrpSpPr>
        <xdr:cNvPr id="25" name="個人資訊" descr="&quot;&quot;" title="個人資訊">
          <a:hlinkClick xmlns:r="http://schemas.openxmlformats.org/officeDocument/2006/relationships" r:id="rId3" tooltip="按一下以檢視 [個人資訊]"/>
        </xdr:cNvPr>
        <xdr:cNvGrpSpPr/>
      </xdr:nvGrpSpPr>
      <xdr:grpSpPr>
        <a:xfrm>
          <a:off x="99983" y="4381500"/>
          <a:ext cx="1609725" cy="640080"/>
          <a:chOff x="147608" y="4543425"/>
          <a:chExt cx="1609725" cy="640080"/>
        </a:xfrm>
      </xdr:grpSpPr>
      <xdr:pic>
        <xdr:nvPicPr>
          <xdr:cNvPr id="2" name="圖片 1" descr="&quot;&quot;" title="[個人資訊] 按鈕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547" y="4543425"/>
            <a:ext cx="1541846" cy="640080"/>
          </a:xfrm>
          <a:prstGeom prst="rect">
            <a:avLst/>
          </a:prstGeom>
        </xdr:spPr>
      </xdr:pic>
      <xdr:sp macro="" textlink="">
        <xdr:nvSpPr>
          <xdr:cNvPr id="39" name="文字方塊 38"/>
          <xdr:cNvSpPr txBox="1"/>
        </xdr:nvSpPr>
        <xdr:spPr>
          <a:xfrm>
            <a:off x="147608" y="4543430"/>
            <a:ext cx="1609725" cy="469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4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個人</a:t>
            </a:r>
            <a:endParaRPr lang="en-US" sz="24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 macro="" textlink="">
        <xdr:nvSpPr>
          <xdr:cNvPr id="40" name="文字方塊 39"/>
          <xdr:cNvSpPr txBox="1"/>
        </xdr:nvSpPr>
        <xdr:spPr>
          <a:xfrm>
            <a:off x="147608" y="4934945"/>
            <a:ext cx="1609725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2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2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5</xdr:col>
      <xdr:colOff>196431</xdr:colOff>
      <xdr:row>27</xdr:row>
      <xdr:rowOff>8989</xdr:rowOff>
    </xdr:from>
    <xdr:to>
      <xdr:col>9</xdr:col>
      <xdr:colOff>196431</xdr:colOff>
      <xdr:row>31</xdr:row>
      <xdr:rowOff>1905</xdr:rowOff>
    </xdr:to>
    <xdr:grpSp>
      <xdr:nvGrpSpPr>
        <xdr:cNvPr id="26" name="旅遊詳細資料" descr="&quot;&quot;" title="[旅遊詳細資料] 按鈕">
          <a:hlinkClick xmlns:r="http://schemas.openxmlformats.org/officeDocument/2006/relationships" r:id="rId5" tooltip="按一下以檢視 [旅遊詳細資料]"/>
        </xdr:cNvPr>
        <xdr:cNvGrpSpPr/>
      </xdr:nvGrpSpPr>
      <xdr:grpSpPr>
        <a:xfrm>
          <a:off x="2082381" y="4380964"/>
          <a:ext cx="1600200" cy="640616"/>
          <a:chOff x="2039421" y="4542889"/>
          <a:chExt cx="1600200" cy="640616"/>
        </a:xfrm>
      </xdr:grpSpPr>
      <xdr:pic>
        <xdr:nvPicPr>
          <xdr:cNvPr id="4" name="圖片 3" descr="&quot;&quot;" title="[旅遊詳細資料] 按鈕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72385" y="4543425"/>
            <a:ext cx="1534273" cy="640080"/>
          </a:xfrm>
          <a:prstGeom prst="rect">
            <a:avLst/>
          </a:prstGeom>
        </xdr:spPr>
      </xdr:pic>
      <xdr:sp macro="" textlink="">
        <xdr:nvSpPr>
          <xdr:cNvPr id="78" name="文字方塊 77"/>
          <xdr:cNvSpPr txBox="1"/>
        </xdr:nvSpPr>
        <xdr:spPr>
          <a:xfrm>
            <a:off x="2044756" y="4542889"/>
            <a:ext cx="1589530" cy="4529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4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24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79" name="文字方塊 78"/>
          <xdr:cNvSpPr txBox="1"/>
        </xdr:nvSpPr>
        <xdr:spPr>
          <a:xfrm>
            <a:off x="2039421" y="4938712"/>
            <a:ext cx="1600200" cy="202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2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2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10</xdr:col>
      <xdr:colOff>157164</xdr:colOff>
      <xdr:row>27</xdr:row>
      <xdr:rowOff>8988</xdr:rowOff>
    </xdr:from>
    <xdr:to>
      <xdr:col>14</xdr:col>
      <xdr:colOff>180946</xdr:colOff>
      <xdr:row>31</xdr:row>
      <xdr:rowOff>1905</xdr:rowOff>
    </xdr:to>
    <xdr:grpSp>
      <xdr:nvGrpSpPr>
        <xdr:cNvPr id="27" name="飯店與活動詳細資料" descr="&quot;&quot;" title="[飯店與活動詳細資料] 按鈕">
          <a:hlinkClick xmlns:r="http://schemas.openxmlformats.org/officeDocument/2006/relationships" r:id="rId7" tooltip="按一下以檢視 [飯店與活動詳細資料]"/>
        </xdr:cNvPr>
        <xdr:cNvGrpSpPr/>
      </xdr:nvGrpSpPr>
      <xdr:grpSpPr>
        <a:xfrm>
          <a:off x="4043364" y="4380963"/>
          <a:ext cx="1623982" cy="640617"/>
          <a:chOff x="4019739" y="4542888"/>
          <a:chExt cx="1623982" cy="640617"/>
        </a:xfrm>
      </xdr:grpSpPr>
      <xdr:pic>
        <xdr:nvPicPr>
          <xdr:cNvPr id="13" name="圖片 12" descr="&quot;&quot;" title="[飯店與活動詳細資料] 按鈕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31629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96" name="文字方塊 95"/>
          <xdr:cNvSpPr txBox="1"/>
        </xdr:nvSpPr>
        <xdr:spPr>
          <a:xfrm>
            <a:off x="4024471" y="4542888"/>
            <a:ext cx="1614518" cy="4815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4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飯店與活動</a:t>
            </a:r>
            <a:endParaRPr lang="en-US" sz="24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97" name="文字方塊 96"/>
          <xdr:cNvSpPr txBox="1"/>
        </xdr:nvSpPr>
        <xdr:spPr>
          <a:xfrm>
            <a:off x="4019739" y="4938712"/>
            <a:ext cx="1623982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2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2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15</xdr:col>
      <xdr:colOff>123811</xdr:colOff>
      <xdr:row>27</xdr:row>
      <xdr:rowOff>8988</xdr:rowOff>
    </xdr:from>
    <xdr:to>
      <xdr:col>19</xdr:col>
      <xdr:colOff>159545</xdr:colOff>
      <xdr:row>31</xdr:row>
      <xdr:rowOff>1905</xdr:rowOff>
    </xdr:to>
    <xdr:grpSp>
      <xdr:nvGrpSpPr>
        <xdr:cNvPr id="28" name="租車" descr="&quot;&quot;" title="[租車資訊] 按鈕">
          <a:hlinkClick xmlns:r="http://schemas.openxmlformats.org/officeDocument/2006/relationships" r:id="rId9" tooltip="按一下以檢視 [租車資訊]"/>
        </xdr:cNvPr>
        <xdr:cNvGrpSpPr/>
      </xdr:nvGrpSpPr>
      <xdr:grpSpPr>
        <a:xfrm>
          <a:off x="6010261" y="4380963"/>
          <a:ext cx="1635934" cy="640617"/>
          <a:chOff x="5982728" y="4542888"/>
          <a:chExt cx="1635934" cy="640617"/>
        </a:xfrm>
      </xdr:grpSpPr>
      <xdr:pic>
        <xdr:nvPicPr>
          <xdr:cNvPr id="159" name="圖片 158" descr="&quot;&quot;" title="[租車資訊] 按鈕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594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19" name="文字方塊 118"/>
          <xdr:cNvSpPr txBox="1"/>
        </xdr:nvSpPr>
        <xdr:spPr>
          <a:xfrm>
            <a:off x="5985123" y="4542888"/>
            <a:ext cx="1631142" cy="4363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4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租車</a:t>
            </a:r>
            <a:endParaRPr lang="en-US" sz="24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20" name="文字方塊 119"/>
          <xdr:cNvSpPr txBox="1"/>
        </xdr:nvSpPr>
        <xdr:spPr>
          <a:xfrm>
            <a:off x="5982728" y="4933950"/>
            <a:ext cx="1635934" cy="228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2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2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20</xdr:col>
      <xdr:colOff>97631</xdr:colOff>
      <xdr:row>27</xdr:row>
      <xdr:rowOff>8988</xdr:rowOff>
    </xdr:from>
    <xdr:to>
      <xdr:col>24</xdr:col>
      <xdr:colOff>130970</xdr:colOff>
      <xdr:row>31</xdr:row>
      <xdr:rowOff>1905</xdr:rowOff>
    </xdr:to>
    <xdr:grpSp>
      <xdr:nvGrpSpPr>
        <xdr:cNvPr id="29" name="緊急狀況詳細資料" descr="&quot;&quot;" title="[緊急狀況詳細資料] 按鈕">
          <a:hlinkClick xmlns:r="http://schemas.openxmlformats.org/officeDocument/2006/relationships" r:id="rId11" tooltip="按一下以檢視 [緊急狀況詳細資料]"/>
        </xdr:cNvPr>
        <xdr:cNvGrpSpPr/>
      </xdr:nvGrpSpPr>
      <xdr:grpSpPr>
        <a:xfrm>
          <a:off x="7984331" y="4380963"/>
          <a:ext cx="1633539" cy="640617"/>
          <a:chOff x="7984331" y="4542888"/>
          <a:chExt cx="1633539" cy="640617"/>
        </a:xfrm>
      </xdr:grpSpPr>
      <xdr:pic>
        <xdr:nvPicPr>
          <xdr:cNvPr id="16" name="圖片 15" descr="&quot;&quot;" title="[緊急狀況詳細資料] 按鈕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01000" y="4543425"/>
            <a:ext cx="1600200" cy="640080"/>
          </a:xfrm>
          <a:prstGeom prst="rect">
            <a:avLst/>
          </a:prstGeom>
        </xdr:spPr>
      </xdr:pic>
      <xdr:sp macro="" textlink="">
        <xdr:nvSpPr>
          <xdr:cNvPr id="176" name="文字方塊 175">
            <a:hlinkClick xmlns:r="http://schemas.openxmlformats.org/officeDocument/2006/relationships" r:id="rId11" tooltip="按一下以檢視 [緊急狀況詳細資料]"/>
          </xdr:cNvPr>
          <xdr:cNvSpPr txBox="1"/>
        </xdr:nvSpPr>
        <xdr:spPr>
          <a:xfrm>
            <a:off x="7984331" y="4542888"/>
            <a:ext cx="1633538" cy="4482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4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緊急狀況</a:t>
            </a:r>
            <a:endParaRPr lang="en-US" sz="24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77" name="文字方塊 176"/>
          <xdr:cNvSpPr txBox="1"/>
        </xdr:nvSpPr>
        <xdr:spPr>
          <a:xfrm>
            <a:off x="7984332" y="4936333"/>
            <a:ext cx="1633538" cy="2381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200" smtClean="0">
                <a:solidFill>
                  <a:srgbClr val="CB6628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200">
              <a:solidFill>
                <a:srgbClr val="CB6628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 editAs="oneCell">
    <xdr:from>
      <xdr:col>0</xdr:col>
      <xdr:colOff>0</xdr:colOff>
      <xdr:row>25</xdr:row>
      <xdr:rowOff>0</xdr:rowOff>
    </xdr:from>
    <xdr:to>
      <xdr:col>25</xdr:col>
      <xdr:colOff>9525</xdr:colOff>
      <xdr:row>26</xdr:row>
      <xdr:rowOff>76200</xdr:rowOff>
    </xdr:to>
    <xdr:sp macro="" textlink="">
      <xdr:nvSpPr>
        <xdr:cNvPr id="1025" name="圖案框線" descr="&quot;&quot;" title="圖案框線"/>
        <xdr:cNvSpPr>
          <a:spLocks noChangeAspect="1" noChangeArrowheads="1"/>
        </xdr:cNvSpPr>
      </xdr:nvSpPr>
      <xdr:spPr bwMode="auto">
        <a:xfrm>
          <a:off x="0" y="4267200"/>
          <a:ext cx="9705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7</xdr:col>
      <xdr:colOff>152400</xdr:colOff>
      <xdr:row>0</xdr:row>
      <xdr:rowOff>2222727</xdr:rowOff>
    </xdr:to>
    <xdr:pic>
      <xdr:nvPicPr>
        <xdr:cNvPr id="3" name="標題圖案" descr="空中有熱汽球的圖片" title="個人詳細資料圖案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25" y="0"/>
          <a:ext cx="10058400" cy="2222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absolute">
    <xdr:from>
      <xdr:col>1</xdr:col>
      <xdr:colOff>2838450</xdr:colOff>
      <xdr:row>0</xdr:row>
      <xdr:rowOff>304800</xdr:rowOff>
    </xdr:from>
    <xdr:to>
      <xdr:col>3</xdr:col>
      <xdr:colOff>1247773</xdr:colOff>
      <xdr:row>0</xdr:row>
      <xdr:rowOff>1258539</xdr:rowOff>
    </xdr:to>
    <xdr:grpSp>
      <xdr:nvGrpSpPr>
        <xdr:cNvPr id="4" name="個人資訊" descr="&quot;&quot;" title="個人資訊"/>
        <xdr:cNvGrpSpPr/>
      </xdr:nvGrpSpPr>
      <xdr:grpSpPr>
        <a:xfrm>
          <a:off x="3867150" y="304800"/>
          <a:ext cx="2314573" cy="953739"/>
          <a:chOff x="4071345" y="381000"/>
          <a:chExt cx="2410614" cy="1045125"/>
        </a:xfrm>
      </xdr:grpSpPr>
      <xdr:pic>
        <xdr:nvPicPr>
          <xdr:cNvPr id="5" name="標題圖案" descr="&quot;&quot;" title="個人資訊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6" name="標題"/>
          <xdr:cNvSpPr txBox="1"/>
        </xdr:nvSpPr>
        <xdr:spPr>
          <a:xfrm>
            <a:off x="4171950" y="451724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TW" altLang="en-US" sz="4200" smtClean="0">
                <a:solidFill>
                  <a:srgbClr val="F49914"/>
                </a:solidFill>
                <a:latin typeface="Freestyle Script" pitchFamily="66" charset="0"/>
                <a:ea typeface="+mn-ea"/>
                <a:cs typeface="+mn-cs"/>
              </a:rPr>
              <a:t>個人</a:t>
            </a:r>
            <a:endParaRPr lang="en-US" sz="4200">
              <a:solidFill>
                <a:srgbClr val="F49914"/>
              </a:solidFill>
              <a:latin typeface="Freestyle Script" pitchFamily="66" charset="0"/>
            </a:endParaRPr>
          </a:p>
        </xdr:txBody>
      </xdr:sp>
      <xdr:sp macro="" textlink="">
        <xdr:nvSpPr>
          <xdr:cNvPr id="7" name="副標題"/>
          <xdr:cNvSpPr txBox="1"/>
        </xdr:nvSpPr>
        <xdr:spPr>
          <a:xfrm>
            <a:off x="4071345" y="984726"/>
            <a:ext cx="2410614" cy="4413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TW" altLang="en-US" sz="1400" smtClean="0">
                <a:solidFill>
                  <a:srgbClr val="F49914"/>
                </a:solidFill>
                <a:effectLst/>
                <a:latin typeface="Corbel" pitchFamily="34" charset="0"/>
                <a:ea typeface="+mn-ea"/>
                <a:cs typeface="+mn-cs"/>
              </a:rPr>
              <a:t>資訊</a:t>
            </a:r>
            <a:endParaRPr lang="en-US" sz="1400">
              <a:solidFill>
                <a:srgbClr val="F49914"/>
              </a:solidFill>
              <a:effectLst/>
              <a:latin typeface="Corbel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5</xdr:col>
      <xdr:colOff>95267</xdr:colOff>
      <xdr:row>0</xdr:row>
      <xdr:rowOff>282992</xdr:rowOff>
    </xdr:from>
    <xdr:to>
      <xdr:col>6</xdr:col>
      <xdr:colOff>438132</xdr:colOff>
      <xdr:row>0</xdr:row>
      <xdr:rowOff>855008</xdr:rowOff>
    </xdr:to>
    <xdr:grpSp>
      <xdr:nvGrpSpPr>
        <xdr:cNvPr id="8" name="首頁" descr="&quot;&quot;" title="[首頁] 按鈕">
          <a:hlinkClick xmlns:r="http://schemas.openxmlformats.org/officeDocument/2006/relationships" r:id="rId3" tooltip="按一下以返回 [首頁] 工作表"/>
        </xdr:cNvPr>
        <xdr:cNvGrpSpPr/>
      </xdr:nvGrpSpPr>
      <xdr:grpSpPr>
        <a:xfrm>
          <a:off x="8791592" y="282992"/>
          <a:ext cx="952465" cy="572016"/>
          <a:chOff x="9086850" y="387767"/>
          <a:chExt cx="952500" cy="572016"/>
        </a:xfrm>
      </xdr:grpSpPr>
      <xdr:pic>
        <xdr:nvPicPr>
          <xdr:cNvPr id="9" name="圖片 8" descr="按一下以返回 [首頁] 工作表" title="[首頁] 按鈕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0" name="文字方塊 9"/>
          <xdr:cNvSpPr txBox="1"/>
        </xdr:nvSpPr>
        <xdr:spPr>
          <a:xfrm>
            <a:off x="9201205" y="387767"/>
            <a:ext cx="707113" cy="5720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l"/>
            <a:r>
              <a:rPr lang="zh-TW" altLang="en-US" sz="26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首頁</a:t>
            </a:r>
            <a:endParaRPr lang="en-US" sz="26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0</xdr:col>
      <xdr:colOff>895350</xdr:colOff>
      <xdr:row>13</xdr:row>
      <xdr:rowOff>28575</xdr:rowOff>
    </xdr:from>
    <xdr:to>
      <xdr:col>1</xdr:col>
      <xdr:colOff>1314422</xdr:colOff>
      <xdr:row>16</xdr:row>
      <xdr:rowOff>140959</xdr:rowOff>
    </xdr:to>
    <xdr:grpSp>
      <xdr:nvGrpSpPr>
        <xdr:cNvPr id="15" name="群組 14" descr="&quot;&quot;" title="[個人資訊] 按鈕"/>
        <xdr:cNvGrpSpPr/>
      </xdr:nvGrpSpPr>
      <xdr:grpSpPr>
        <a:xfrm>
          <a:off x="895350" y="5219700"/>
          <a:ext cx="1447772" cy="741034"/>
          <a:chOff x="904875" y="2057400"/>
          <a:chExt cx="1447772" cy="598159"/>
        </a:xfrm>
      </xdr:grpSpPr>
      <xdr:pic>
        <xdr:nvPicPr>
          <xdr:cNvPr id="16" name="圖片 15" descr="&quot;&quot;" title="[個人資訊] 按鈕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7" name="T文字方塊 16"/>
          <xdr:cNvSpPr txBox="1"/>
        </xdr:nvSpPr>
        <xdr:spPr>
          <a:xfrm>
            <a:off x="914386" y="2057407"/>
            <a:ext cx="1428750" cy="3905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個人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8" name="文字方塊 17"/>
          <xdr:cNvSpPr txBox="1"/>
        </xdr:nvSpPr>
        <xdr:spPr>
          <a:xfrm>
            <a:off x="923911" y="2379415"/>
            <a:ext cx="1409700" cy="2375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1</xdr:col>
      <xdr:colOff>1479690</xdr:colOff>
      <xdr:row>13</xdr:row>
      <xdr:rowOff>28575</xdr:rowOff>
    </xdr:from>
    <xdr:to>
      <xdr:col>2</xdr:col>
      <xdr:colOff>73772</xdr:colOff>
      <xdr:row>16</xdr:row>
      <xdr:rowOff>140959</xdr:rowOff>
    </xdr:to>
    <xdr:grpSp>
      <xdr:nvGrpSpPr>
        <xdr:cNvPr id="19" name="群組 18" descr="&quot;&quot;" title="[旅遊詳細資料] 按鈕">
          <a:hlinkClick xmlns:r="http://schemas.openxmlformats.org/officeDocument/2006/relationships" r:id="rId6" tooltip="按一下以檢視 [旅遊詳細資料]"/>
        </xdr:cNvPr>
        <xdr:cNvGrpSpPr/>
      </xdr:nvGrpSpPr>
      <xdr:grpSpPr>
        <a:xfrm>
          <a:off x="2508390" y="5219700"/>
          <a:ext cx="1451582" cy="741034"/>
          <a:chOff x="2493150" y="2035950"/>
          <a:chExt cx="1451582" cy="598159"/>
        </a:xfrm>
      </xdr:grpSpPr>
      <xdr:pic>
        <xdr:nvPicPr>
          <xdr:cNvPr id="20" name="圖片 19" descr="&quot;&quot;" title="[旅遊詳細資料] 按鈕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1" name="文字方塊 20"/>
          <xdr:cNvSpPr txBox="1"/>
        </xdr:nvSpPr>
        <xdr:spPr>
          <a:xfrm>
            <a:off x="2505061" y="2035976"/>
            <a:ext cx="1428750" cy="3738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旅遊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2" name="文字方塊21"/>
          <xdr:cNvSpPr txBox="1"/>
        </xdr:nvSpPr>
        <xdr:spPr>
          <a:xfrm>
            <a:off x="2514586" y="2360368"/>
            <a:ext cx="1409700" cy="2113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2</xdr:col>
      <xdr:colOff>239040</xdr:colOff>
      <xdr:row>13</xdr:row>
      <xdr:rowOff>28575</xdr:rowOff>
    </xdr:from>
    <xdr:to>
      <xdr:col>3</xdr:col>
      <xdr:colOff>639062</xdr:colOff>
      <xdr:row>16</xdr:row>
      <xdr:rowOff>140959</xdr:rowOff>
    </xdr:to>
    <xdr:grpSp>
      <xdr:nvGrpSpPr>
        <xdr:cNvPr id="23" name="群組 22" descr="&quot;&quot;" title="[飯店與活動詳細資料] 按鈕">
          <a:hlinkClick xmlns:r="http://schemas.openxmlformats.org/officeDocument/2006/relationships" r:id="rId8" tooltip="按一下以檢視 [飯店與活動詳細資料]"/>
        </xdr:cNvPr>
        <xdr:cNvGrpSpPr/>
      </xdr:nvGrpSpPr>
      <xdr:grpSpPr>
        <a:xfrm>
          <a:off x="4125240" y="5219700"/>
          <a:ext cx="1447772" cy="741034"/>
          <a:chOff x="4112393" y="2033550"/>
          <a:chExt cx="1447772" cy="598159"/>
        </a:xfrm>
      </xdr:grpSpPr>
      <xdr:pic>
        <xdr:nvPicPr>
          <xdr:cNvPr id="24" name="圖片 23" descr="&quot;&quot;" title="[飯店詳細資料] 按鈕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5" name="文字方塊 24"/>
          <xdr:cNvSpPr txBox="1"/>
        </xdr:nvSpPr>
        <xdr:spPr>
          <a:xfrm>
            <a:off x="4121904" y="2033597"/>
            <a:ext cx="1428750" cy="4047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飯店與活動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6" name="文字方塊 25"/>
          <xdr:cNvSpPr txBox="1"/>
        </xdr:nvSpPr>
        <xdr:spPr>
          <a:xfrm>
            <a:off x="4131429" y="2362748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3</xdr:col>
      <xdr:colOff>804330</xdr:colOff>
      <xdr:row>13</xdr:row>
      <xdr:rowOff>28575</xdr:rowOff>
    </xdr:from>
    <xdr:to>
      <xdr:col>4</xdr:col>
      <xdr:colOff>682382</xdr:colOff>
      <xdr:row>16</xdr:row>
      <xdr:rowOff>140959</xdr:rowOff>
    </xdr:to>
    <xdr:grpSp>
      <xdr:nvGrpSpPr>
        <xdr:cNvPr id="27" name="租車" descr="&quot;&quot;" title="[租車] 按鈕">
          <a:hlinkClick xmlns:r="http://schemas.openxmlformats.org/officeDocument/2006/relationships" r:id="rId10" tooltip="按一下以檢視 [租車資訊]"/>
        </xdr:cNvPr>
        <xdr:cNvGrpSpPr/>
      </xdr:nvGrpSpPr>
      <xdr:grpSpPr>
        <a:xfrm>
          <a:off x="5738280" y="5219700"/>
          <a:ext cx="1440152" cy="741034"/>
          <a:chOff x="5706630" y="2040675"/>
          <a:chExt cx="1440152" cy="598159"/>
        </a:xfrm>
      </xdr:grpSpPr>
      <xdr:pic>
        <xdr:nvPicPr>
          <xdr:cNvPr id="28" name="圖片 27" descr="&quot;&quot;" title="[租車資訊] 按鈕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9" name="文字方塊 28"/>
          <xdr:cNvSpPr txBox="1"/>
        </xdr:nvSpPr>
        <xdr:spPr>
          <a:xfrm>
            <a:off x="5712331" y="2040738"/>
            <a:ext cx="1428750" cy="3976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租車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30" name="文字方塊 29"/>
          <xdr:cNvSpPr txBox="1"/>
        </xdr:nvSpPr>
        <xdr:spPr>
          <a:xfrm>
            <a:off x="5721856" y="2362749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4</xdr:col>
      <xdr:colOff>847650</xdr:colOff>
      <xdr:row>13</xdr:row>
      <xdr:rowOff>57150</xdr:rowOff>
    </xdr:from>
    <xdr:to>
      <xdr:col>5</xdr:col>
      <xdr:colOff>95147</xdr:colOff>
      <xdr:row>17</xdr:row>
      <xdr:rowOff>11418</xdr:rowOff>
    </xdr:to>
    <xdr:grpSp>
      <xdr:nvGrpSpPr>
        <xdr:cNvPr id="31" name="緊急狀況詳細資料" title="[緊急狀況詳細資料] 按鈕">
          <a:hlinkClick xmlns:r="http://schemas.openxmlformats.org/officeDocument/2006/relationships" r:id="rId12" tooltip="按一下以檢視 [緊急狀況詳細資料]"/>
        </xdr:cNvPr>
        <xdr:cNvGrpSpPr/>
      </xdr:nvGrpSpPr>
      <xdr:grpSpPr>
        <a:xfrm>
          <a:off x="7343700" y="5248275"/>
          <a:ext cx="1447772" cy="792468"/>
          <a:chOff x="7458000" y="2028750"/>
          <a:chExt cx="1447772" cy="601968"/>
        </a:xfrm>
      </xdr:grpSpPr>
      <xdr:pic>
        <xdr:nvPicPr>
          <xdr:cNvPr id="32" name="圖片 31" descr="&quot;&quot;" title="[緊急狀況詳細資料] 按鈕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3" name="文字方塊 32"/>
          <xdr:cNvSpPr txBox="1"/>
        </xdr:nvSpPr>
        <xdr:spPr>
          <a:xfrm>
            <a:off x="7467511" y="2028834"/>
            <a:ext cx="1428750" cy="380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緊急狀況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34" name="文字方塊 33"/>
          <xdr:cNvSpPr txBox="1"/>
        </xdr:nvSpPr>
        <xdr:spPr>
          <a:xfrm>
            <a:off x="7477036" y="2355604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914399</xdr:colOff>
      <xdr:row>0</xdr:row>
      <xdr:rowOff>1619465</xdr:rowOff>
    </xdr:to>
    <xdr:pic>
      <xdr:nvPicPr>
        <xdr:cNvPr id="2" name="標題圖案" descr="飛機翱翔天空的圖片" title="旅遊圖案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4" cy="1619465"/>
        </a:xfrm>
        <a:prstGeom prst="rect">
          <a:avLst/>
        </a:prstGeom>
      </xdr:spPr>
    </xdr:pic>
    <xdr:clientData/>
  </xdr:twoCellAnchor>
  <xdr:twoCellAnchor editAs="absolute">
    <xdr:from>
      <xdr:col>2</xdr:col>
      <xdr:colOff>1176338</xdr:colOff>
      <xdr:row>0</xdr:row>
      <xdr:rowOff>283614</xdr:rowOff>
    </xdr:from>
    <xdr:to>
      <xdr:col>4</xdr:col>
      <xdr:colOff>842963</xdr:colOff>
      <xdr:row>0</xdr:row>
      <xdr:rowOff>1229962</xdr:rowOff>
    </xdr:to>
    <xdr:grpSp>
      <xdr:nvGrpSpPr>
        <xdr:cNvPr id="3" name="旅遊詳細資料" descr="&quot;&quot;" title="旅遊詳細資料"/>
        <xdr:cNvGrpSpPr/>
      </xdr:nvGrpSpPr>
      <xdr:grpSpPr>
        <a:xfrm>
          <a:off x="3881438" y="283614"/>
          <a:ext cx="2295525" cy="946348"/>
          <a:chOff x="4086225" y="368222"/>
          <a:chExt cx="2390775" cy="1037028"/>
        </a:xfrm>
      </xdr:grpSpPr>
      <xdr:pic>
        <xdr:nvPicPr>
          <xdr:cNvPr id="4" name="標題圖案" descr="&quot;&quot;" title="旅遊詳細資料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70562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標題"/>
          <xdr:cNvSpPr txBox="1"/>
        </xdr:nvSpPr>
        <xdr:spPr>
          <a:xfrm>
            <a:off x="4171950" y="368222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TW" altLang="en-US" sz="4200" smtClean="0">
                <a:solidFill>
                  <a:srgbClr val="F49914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旅遊</a:t>
            </a:r>
            <a:endParaRPr lang="en-US" sz="4200">
              <a:solidFill>
                <a:srgbClr val="F49914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6" name="副標題"/>
          <xdr:cNvSpPr txBox="1"/>
        </xdr:nvSpPr>
        <xdr:spPr>
          <a:xfrm>
            <a:off x="4820356" y="963851"/>
            <a:ext cx="940272" cy="4413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TW" altLang="en-US" sz="1400" smtClean="0">
                <a:solidFill>
                  <a:srgbClr val="F49914"/>
                </a:solidFill>
                <a:effectLst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400">
              <a:solidFill>
                <a:srgbClr val="F49914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 editAs="absolute">
    <xdr:from>
      <xdr:col>5</xdr:col>
      <xdr:colOff>1785940</xdr:colOff>
      <xdr:row>0</xdr:row>
      <xdr:rowOff>244895</xdr:rowOff>
    </xdr:from>
    <xdr:to>
      <xdr:col>6</xdr:col>
      <xdr:colOff>776255</xdr:colOff>
      <xdr:row>0</xdr:row>
      <xdr:rowOff>816911</xdr:rowOff>
    </xdr:to>
    <xdr:grpSp>
      <xdr:nvGrpSpPr>
        <xdr:cNvPr id="31" name="首頁" descr="&quot;&quot;" title="[首頁] 按鈕">
          <a:hlinkClick xmlns:r="http://schemas.openxmlformats.org/officeDocument/2006/relationships" r:id="rId3" tooltip="按一下以返回 [首頁] 工作表"/>
        </xdr:cNvPr>
        <xdr:cNvGrpSpPr/>
      </xdr:nvGrpSpPr>
      <xdr:grpSpPr>
        <a:xfrm>
          <a:off x="8901115" y="244895"/>
          <a:ext cx="952465" cy="572016"/>
          <a:chOff x="9086850" y="397292"/>
          <a:chExt cx="952500" cy="572016"/>
        </a:xfrm>
      </xdr:grpSpPr>
      <xdr:pic>
        <xdr:nvPicPr>
          <xdr:cNvPr id="32" name="圖片 8" descr="按一下以返回 [首頁] 工作表" title="[首頁] 按鈕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3" name="文字方塊 9"/>
          <xdr:cNvSpPr txBox="1"/>
        </xdr:nvSpPr>
        <xdr:spPr>
          <a:xfrm>
            <a:off x="9210731" y="397292"/>
            <a:ext cx="707113" cy="5720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l"/>
            <a:r>
              <a:rPr lang="zh-TW" altLang="en-US" sz="26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首頁</a:t>
            </a:r>
            <a:endParaRPr lang="en-US" sz="26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1</xdr:col>
      <xdr:colOff>180975</xdr:colOff>
      <xdr:row>19</xdr:row>
      <xdr:rowOff>18831</xdr:rowOff>
    </xdr:from>
    <xdr:to>
      <xdr:col>1</xdr:col>
      <xdr:colOff>1628747</xdr:colOff>
      <xdr:row>22</xdr:row>
      <xdr:rowOff>131434</xdr:rowOff>
    </xdr:to>
    <xdr:grpSp>
      <xdr:nvGrpSpPr>
        <xdr:cNvPr id="10" name="群組 9" descr="&quot;&quot;" title="[個人資訊] 按鈕">
          <a:hlinkClick xmlns:r="http://schemas.openxmlformats.org/officeDocument/2006/relationships" r:id="rId5" tooltip="按一下以檢視 [個人資訊]"/>
        </xdr:cNvPr>
        <xdr:cNvGrpSpPr/>
      </xdr:nvGrpSpPr>
      <xdr:grpSpPr>
        <a:xfrm>
          <a:off x="1104900" y="6019581"/>
          <a:ext cx="1447772" cy="741253"/>
          <a:chOff x="904875" y="2057181"/>
          <a:chExt cx="1447772" cy="598378"/>
        </a:xfrm>
      </xdr:grpSpPr>
      <xdr:pic>
        <xdr:nvPicPr>
          <xdr:cNvPr id="11" name="圖片 10" descr="&quot;&quot;" title="[個人資訊] 按鈕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文字方塊 11"/>
          <xdr:cNvSpPr txBox="1"/>
        </xdr:nvSpPr>
        <xdr:spPr>
          <a:xfrm>
            <a:off x="914386" y="2057181"/>
            <a:ext cx="1428750" cy="3907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個人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3" name="文字方塊 12"/>
          <xdr:cNvSpPr txBox="1"/>
        </xdr:nvSpPr>
        <xdr:spPr>
          <a:xfrm>
            <a:off x="923911" y="2389751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2</xdr:col>
      <xdr:colOff>12840</xdr:colOff>
      <xdr:row>19</xdr:row>
      <xdr:rowOff>19050</xdr:rowOff>
    </xdr:from>
    <xdr:to>
      <xdr:col>2</xdr:col>
      <xdr:colOff>1464422</xdr:colOff>
      <xdr:row>22</xdr:row>
      <xdr:rowOff>131434</xdr:rowOff>
    </xdr:to>
    <xdr:grpSp>
      <xdr:nvGrpSpPr>
        <xdr:cNvPr id="14" name="群組 13" descr="&quot;&quot;" title="[旅遊詳細資料] 按鈕"/>
        <xdr:cNvGrpSpPr/>
      </xdr:nvGrpSpPr>
      <xdr:grpSpPr>
        <a:xfrm>
          <a:off x="2717940" y="6019800"/>
          <a:ext cx="1451582" cy="741034"/>
          <a:chOff x="2493150" y="2035950"/>
          <a:chExt cx="1451582" cy="598159"/>
        </a:xfrm>
      </xdr:grpSpPr>
      <xdr:pic>
        <xdr:nvPicPr>
          <xdr:cNvPr id="15" name="圖片 14" descr="&quot;&quot;" title="[旅遊詳細資料] 按鈕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文字方塊 15"/>
          <xdr:cNvSpPr txBox="1"/>
        </xdr:nvSpPr>
        <xdr:spPr>
          <a:xfrm>
            <a:off x="2505061" y="2035978"/>
            <a:ext cx="1428750" cy="376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旅遊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7" name="文字方塊 16"/>
          <xdr:cNvSpPr txBox="1"/>
        </xdr:nvSpPr>
        <xdr:spPr>
          <a:xfrm>
            <a:off x="2514586" y="2362749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2</xdr:col>
      <xdr:colOff>1629690</xdr:colOff>
      <xdr:row>19</xdr:row>
      <xdr:rowOff>19050</xdr:rowOff>
    </xdr:from>
    <xdr:to>
      <xdr:col>4</xdr:col>
      <xdr:colOff>448562</xdr:colOff>
      <xdr:row>22</xdr:row>
      <xdr:rowOff>131434</xdr:rowOff>
    </xdr:to>
    <xdr:grpSp>
      <xdr:nvGrpSpPr>
        <xdr:cNvPr id="18" name="群組 17" descr="&quot;&quot;" title="[飯店與活動詳細資料] 按鈕">
          <a:hlinkClick xmlns:r="http://schemas.openxmlformats.org/officeDocument/2006/relationships" r:id="rId8" tooltip="按一下以檢視 [飯店與活動詳細資料]"/>
        </xdr:cNvPr>
        <xdr:cNvGrpSpPr/>
      </xdr:nvGrpSpPr>
      <xdr:grpSpPr>
        <a:xfrm>
          <a:off x="4334790" y="6019800"/>
          <a:ext cx="1447772" cy="741034"/>
          <a:chOff x="4112393" y="2033550"/>
          <a:chExt cx="1447772" cy="598159"/>
        </a:xfrm>
      </xdr:grpSpPr>
      <xdr:pic>
        <xdr:nvPicPr>
          <xdr:cNvPr id="19" name="圖片 18" descr="&quot;&quot;" title="[飯店與活動詳細資料] 按鈕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文字方塊 19"/>
          <xdr:cNvSpPr txBox="1"/>
        </xdr:nvSpPr>
        <xdr:spPr>
          <a:xfrm>
            <a:off x="4121904" y="2033598"/>
            <a:ext cx="1428750" cy="4119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飯店與活動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1" name="文字方塊 20"/>
          <xdr:cNvSpPr txBox="1"/>
        </xdr:nvSpPr>
        <xdr:spPr>
          <a:xfrm>
            <a:off x="4131429" y="2365131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4</xdr:col>
      <xdr:colOff>613830</xdr:colOff>
      <xdr:row>19</xdr:row>
      <xdr:rowOff>19050</xdr:rowOff>
    </xdr:from>
    <xdr:to>
      <xdr:col>5</xdr:col>
      <xdr:colOff>272807</xdr:colOff>
      <xdr:row>22</xdr:row>
      <xdr:rowOff>131434</xdr:rowOff>
    </xdr:to>
    <xdr:grpSp>
      <xdr:nvGrpSpPr>
        <xdr:cNvPr id="22" name="群組 21" descr="&quot;&quot;" title="[租車] 按鈕">
          <a:hlinkClick xmlns:r="http://schemas.openxmlformats.org/officeDocument/2006/relationships" r:id="rId10" tooltip="按一下以檢視 [租車資訊]"/>
        </xdr:cNvPr>
        <xdr:cNvGrpSpPr/>
      </xdr:nvGrpSpPr>
      <xdr:grpSpPr>
        <a:xfrm>
          <a:off x="5947830" y="6019800"/>
          <a:ext cx="1440152" cy="741034"/>
          <a:chOff x="5706630" y="2040675"/>
          <a:chExt cx="1440152" cy="598159"/>
        </a:xfrm>
      </xdr:grpSpPr>
      <xdr:pic>
        <xdr:nvPicPr>
          <xdr:cNvPr id="23" name="圖片 22" descr="&quot;&quot;" title="[租車資訊] 按鈕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文字方塊 23"/>
          <xdr:cNvSpPr txBox="1"/>
        </xdr:nvSpPr>
        <xdr:spPr>
          <a:xfrm>
            <a:off x="5712331" y="2040739"/>
            <a:ext cx="1428750" cy="3999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租車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5" name="文字方塊 24"/>
          <xdr:cNvSpPr txBox="1"/>
        </xdr:nvSpPr>
        <xdr:spPr>
          <a:xfrm>
            <a:off x="5721856" y="2357986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5</xdr:col>
      <xdr:colOff>438075</xdr:colOff>
      <xdr:row>19</xdr:row>
      <xdr:rowOff>28575</xdr:rowOff>
    </xdr:from>
    <xdr:to>
      <xdr:col>5</xdr:col>
      <xdr:colOff>1885847</xdr:colOff>
      <xdr:row>22</xdr:row>
      <xdr:rowOff>144768</xdr:rowOff>
    </xdr:to>
    <xdr:grpSp>
      <xdr:nvGrpSpPr>
        <xdr:cNvPr id="26" name="群組 25" descr="&quot;&quot;" title="[緊急狀況詳細資料] 按鈕">
          <a:hlinkClick xmlns:r="http://schemas.openxmlformats.org/officeDocument/2006/relationships" r:id="rId12" tooltip="按一下以檢視 [緊急狀況詳細資料]"/>
        </xdr:cNvPr>
        <xdr:cNvGrpSpPr/>
      </xdr:nvGrpSpPr>
      <xdr:grpSpPr>
        <a:xfrm>
          <a:off x="7553250" y="6029325"/>
          <a:ext cx="1447772" cy="744843"/>
          <a:chOff x="7458000" y="2028750"/>
          <a:chExt cx="1447772" cy="601968"/>
        </a:xfrm>
      </xdr:grpSpPr>
      <xdr:pic>
        <xdr:nvPicPr>
          <xdr:cNvPr id="27" name="圖片 26" descr="&quot;&quot;" title="[緊急狀況詳細資料] 按鈕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文字方塊 27"/>
          <xdr:cNvSpPr txBox="1"/>
        </xdr:nvSpPr>
        <xdr:spPr>
          <a:xfrm>
            <a:off x="7467511" y="2028832"/>
            <a:ext cx="1428750" cy="4094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緊急狀況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9" name="文字方塊 28"/>
          <xdr:cNvSpPr txBox="1"/>
        </xdr:nvSpPr>
        <xdr:spPr>
          <a:xfrm>
            <a:off x="7477036" y="2355604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</xdr:rowOff>
    </xdr:from>
    <xdr:to>
      <xdr:col>8</xdr:col>
      <xdr:colOff>0</xdr:colOff>
      <xdr:row>0</xdr:row>
      <xdr:rowOff>1691894</xdr:rowOff>
    </xdr:to>
    <xdr:pic>
      <xdr:nvPicPr>
        <xdr:cNvPr id="2" name="標題圖案" descr="城市建築物與山峰的圖片" title="飯店與活動圖案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093"/>
        <a:stretch/>
      </xdr:blipFill>
      <xdr:spPr>
        <a:xfrm>
          <a:off x="0" y="2"/>
          <a:ext cx="10058400" cy="1691892"/>
        </a:xfrm>
        <a:prstGeom prst="rect">
          <a:avLst/>
        </a:prstGeom>
      </xdr:spPr>
    </xdr:pic>
    <xdr:clientData/>
  </xdr:twoCellAnchor>
  <xdr:twoCellAnchor editAs="absolute">
    <xdr:from>
      <xdr:col>2</xdr:col>
      <xdr:colOff>1876424</xdr:colOff>
      <xdr:row>0</xdr:row>
      <xdr:rowOff>255039</xdr:rowOff>
    </xdr:from>
    <xdr:to>
      <xdr:col>5</xdr:col>
      <xdr:colOff>1457324</xdr:colOff>
      <xdr:row>0</xdr:row>
      <xdr:rowOff>1182336</xdr:rowOff>
    </xdr:to>
    <xdr:grpSp>
      <xdr:nvGrpSpPr>
        <xdr:cNvPr id="3" name="飯店與活動詳細資料" descr="&quot;&quot;" title="飯店與活動詳細資料"/>
        <xdr:cNvGrpSpPr/>
      </xdr:nvGrpSpPr>
      <xdr:grpSpPr>
        <a:xfrm>
          <a:off x="3981449" y="255039"/>
          <a:ext cx="2295525" cy="927297"/>
          <a:chOff x="4086224" y="378660"/>
          <a:chExt cx="2390775" cy="1016151"/>
        </a:xfrm>
      </xdr:grpSpPr>
      <xdr:pic>
        <xdr:nvPicPr>
          <xdr:cNvPr id="4" name="標題圖案" descr="&quot;&quot;" title="飯店與活動詳細資料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4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標題"/>
          <xdr:cNvSpPr txBox="1"/>
        </xdr:nvSpPr>
        <xdr:spPr>
          <a:xfrm>
            <a:off x="4096145" y="378660"/>
            <a:ext cx="237093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TW" altLang="en-US" sz="3600" smtClean="0">
                <a:solidFill>
                  <a:srgbClr val="F49914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飯店與活動</a:t>
            </a:r>
            <a:endParaRPr lang="en-US" sz="3600">
              <a:solidFill>
                <a:srgbClr val="F49914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6" name="副標題"/>
          <xdr:cNvSpPr txBox="1"/>
        </xdr:nvSpPr>
        <xdr:spPr>
          <a:xfrm>
            <a:off x="4810436" y="953412"/>
            <a:ext cx="940272" cy="4413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TW" altLang="en-US" sz="1400" smtClean="0">
                <a:solidFill>
                  <a:srgbClr val="F49914"/>
                </a:solidFill>
                <a:effectLst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400">
              <a:solidFill>
                <a:srgbClr val="F49914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 editAs="absolute">
    <xdr:from>
      <xdr:col>6</xdr:col>
      <xdr:colOff>2266955</xdr:colOff>
      <xdr:row>0</xdr:row>
      <xdr:rowOff>121074</xdr:rowOff>
    </xdr:from>
    <xdr:to>
      <xdr:col>7</xdr:col>
      <xdr:colOff>38070</xdr:colOff>
      <xdr:row>0</xdr:row>
      <xdr:rowOff>693090</xdr:rowOff>
    </xdr:to>
    <xdr:grpSp>
      <xdr:nvGrpSpPr>
        <xdr:cNvPr id="34" name="首頁" descr="&quot;&quot;" title="[首頁] 按鈕">
          <a:hlinkClick xmlns:r="http://schemas.openxmlformats.org/officeDocument/2006/relationships" r:id="rId3" tooltip="按一下以返回 [首頁] 工作表"/>
        </xdr:cNvPr>
        <xdr:cNvGrpSpPr/>
      </xdr:nvGrpSpPr>
      <xdr:grpSpPr>
        <a:xfrm>
          <a:off x="8763005" y="121074"/>
          <a:ext cx="952465" cy="572016"/>
          <a:chOff x="9086850" y="397292"/>
          <a:chExt cx="952500" cy="572016"/>
        </a:xfrm>
      </xdr:grpSpPr>
      <xdr:pic>
        <xdr:nvPicPr>
          <xdr:cNvPr id="35" name="圖片 8" descr="按一下以返回 [首頁] 工作表" title="[首頁] 按鈕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6" name="文字方塊 9"/>
          <xdr:cNvSpPr txBox="1"/>
        </xdr:nvSpPr>
        <xdr:spPr>
          <a:xfrm>
            <a:off x="9210731" y="397292"/>
            <a:ext cx="707113" cy="5720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l"/>
            <a:r>
              <a:rPr lang="zh-TW" altLang="en-US" sz="26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首頁</a:t>
            </a:r>
            <a:endParaRPr lang="en-US" sz="26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1</xdr:col>
      <xdr:colOff>685800</xdr:colOff>
      <xdr:row>17</xdr:row>
      <xdr:rowOff>66674</xdr:rowOff>
    </xdr:from>
    <xdr:to>
      <xdr:col>2</xdr:col>
      <xdr:colOff>457172</xdr:colOff>
      <xdr:row>21</xdr:row>
      <xdr:rowOff>17134</xdr:rowOff>
    </xdr:to>
    <xdr:grpSp>
      <xdr:nvGrpSpPr>
        <xdr:cNvPr id="10" name="群組 9" descr="&quot;&quot;" title="[個人資訊] 按鈕">
          <a:hlinkClick xmlns:r="http://schemas.openxmlformats.org/officeDocument/2006/relationships" r:id="rId5" tooltip="按一下以檢視 [個人資訊]"/>
        </xdr:cNvPr>
        <xdr:cNvGrpSpPr/>
      </xdr:nvGrpSpPr>
      <xdr:grpSpPr>
        <a:xfrm>
          <a:off x="1114425" y="5591174"/>
          <a:ext cx="1447772" cy="788660"/>
          <a:chOff x="904875" y="2057399"/>
          <a:chExt cx="1447772" cy="598160"/>
        </a:xfrm>
      </xdr:grpSpPr>
      <xdr:pic>
        <xdr:nvPicPr>
          <xdr:cNvPr id="11" name="圖片 10" descr="&quot;&quot;" title="[個人資訊] 按鈕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2" name="文字方塊 11"/>
          <xdr:cNvSpPr txBox="1"/>
        </xdr:nvSpPr>
        <xdr:spPr>
          <a:xfrm>
            <a:off x="914386" y="2057399"/>
            <a:ext cx="1428750" cy="4159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3" name="文字方塊 12"/>
          <xdr:cNvSpPr txBox="1"/>
        </xdr:nvSpPr>
        <xdr:spPr>
          <a:xfrm>
            <a:off x="923911" y="239687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2</xdr:col>
      <xdr:colOff>622440</xdr:colOff>
      <xdr:row>17</xdr:row>
      <xdr:rowOff>65899</xdr:rowOff>
    </xdr:from>
    <xdr:to>
      <xdr:col>2</xdr:col>
      <xdr:colOff>2074022</xdr:colOff>
      <xdr:row>21</xdr:row>
      <xdr:rowOff>17134</xdr:rowOff>
    </xdr:to>
    <xdr:grpSp>
      <xdr:nvGrpSpPr>
        <xdr:cNvPr id="14" name="群組 13" descr="&quot;&quot;" title="[旅遊詳細資料] 按鈕">
          <a:hlinkClick xmlns:r="http://schemas.openxmlformats.org/officeDocument/2006/relationships" r:id="rId7" tooltip="按一下以檢視 [旅遊詳細資料]"/>
        </xdr:cNvPr>
        <xdr:cNvGrpSpPr/>
      </xdr:nvGrpSpPr>
      <xdr:grpSpPr>
        <a:xfrm>
          <a:off x="2727465" y="5590399"/>
          <a:ext cx="1451582" cy="789435"/>
          <a:chOff x="2493150" y="2035174"/>
          <a:chExt cx="1451582" cy="598935"/>
        </a:xfrm>
      </xdr:grpSpPr>
      <xdr:pic>
        <xdr:nvPicPr>
          <xdr:cNvPr id="15" name="圖片 14" descr="&quot;&quot;" title="[旅遊詳細資料] 按鈕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16" name="文字方塊 15"/>
          <xdr:cNvSpPr txBox="1"/>
        </xdr:nvSpPr>
        <xdr:spPr>
          <a:xfrm>
            <a:off x="2505061" y="2035174"/>
            <a:ext cx="1428750" cy="400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旅遊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7" name="文字方塊 16"/>
          <xdr:cNvSpPr txBox="1"/>
        </xdr:nvSpPr>
        <xdr:spPr>
          <a:xfrm>
            <a:off x="2514586" y="237147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2</xdr:col>
      <xdr:colOff>2239290</xdr:colOff>
      <xdr:row>17</xdr:row>
      <xdr:rowOff>65125</xdr:rowOff>
    </xdr:from>
    <xdr:to>
      <xdr:col>5</xdr:col>
      <xdr:colOff>972437</xdr:colOff>
      <xdr:row>21</xdr:row>
      <xdr:rowOff>17134</xdr:rowOff>
    </xdr:to>
    <xdr:grpSp>
      <xdr:nvGrpSpPr>
        <xdr:cNvPr id="18" name="群組 17" descr="&quot;&quot;" title="[飯店與活動詳細資料] 按鈕"/>
        <xdr:cNvGrpSpPr/>
      </xdr:nvGrpSpPr>
      <xdr:grpSpPr>
        <a:xfrm>
          <a:off x="4344315" y="5589625"/>
          <a:ext cx="1447772" cy="790209"/>
          <a:chOff x="4112393" y="2032000"/>
          <a:chExt cx="1447772" cy="599709"/>
        </a:xfrm>
      </xdr:grpSpPr>
      <xdr:pic>
        <xdr:nvPicPr>
          <xdr:cNvPr id="19" name="圖片 18" descr="&quot;&quot;" title="[飯店與活動詳細資料] 按鈕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0" name="文字方塊 19"/>
          <xdr:cNvSpPr txBox="1"/>
        </xdr:nvSpPr>
        <xdr:spPr>
          <a:xfrm>
            <a:off x="4121904" y="2032000"/>
            <a:ext cx="1428750" cy="3952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飯店與活動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1" name="文字方塊 20"/>
          <xdr:cNvSpPr txBox="1"/>
        </xdr:nvSpPr>
        <xdr:spPr>
          <a:xfrm>
            <a:off x="4131429" y="23778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5</xdr:col>
      <xdr:colOff>1137705</xdr:colOff>
      <xdr:row>17</xdr:row>
      <xdr:rowOff>66675</xdr:rowOff>
    </xdr:from>
    <xdr:to>
      <xdr:col>6</xdr:col>
      <xdr:colOff>901457</xdr:colOff>
      <xdr:row>21</xdr:row>
      <xdr:rowOff>17134</xdr:rowOff>
    </xdr:to>
    <xdr:grpSp>
      <xdr:nvGrpSpPr>
        <xdr:cNvPr id="22" name="群組 21" descr="&quot;&quot;" title="[租車] 按鈕">
          <a:hlinkClick xmlns:r="http://schemas.openxmlformats.org/officeDocument/2006/relationships" r:id="rId10" tooltip="按一下以檢視 [租車資訊]"/>
        </xdr:cNvPr>
        <xdr:cNvGrpSpPr/>
      </xdr:nvGrpSpPr>
      <xdr:grpSpPr>
        <a:xfrm>
          <a:off x="5957355" y="5591175"/>
          <a:ext cx="1440152" cy="788659"/>
          <a:chOff x="5706630" y="2040675"/>
          <a:chExt cx="1440152" cy="598159"/>
        </a:xfrm>
      </xdr:grpSpPr>
      <xdr:pic>
        <xdr:nvPicPr>
          <xdr:cNvPr id="23" name="圖片 22" descr="&quot;&quot;" title="[租車資訊] 按鈕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24" name="文字方塊 23"/>
          <xdr:cNvSpPr txBox="1"/>
        </xdr:nvSpPr>
        <xdr:spPr>
          <a:xfrm>
            <a:off x="5712331" y="2041524"/>
            <a:ext cx="1428750" cy="396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租車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5" name="文字方塊 24"/>
          <xdr:cNvSpPr txBox="1"/>
        </xdr:nvSpPr>
        <xdr:spPr>
          <a:xfrm>
            <a:off x="5721856" y="237147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6</xdr:col>
      <xdr:colOff>1066725</xdr:colOff>
      <xdr:row>17</xdr:row>
      <xdr:rowOff>66675</xdr:rowOff>
    </xdr:from>
    <xdr:to>
      <xdr:col>6</xdr:col>
      <xdr:colOff>2514497</xdr:colOff>
      <xdr:row>21</xdr:row>
      <xdr:rowOff>20943</xdr:rowOff>
    </xdr:to>
    <xdr:grpSp>
      <xdr:nvGrpSpPr>
        <xdr:cNvPr id="26" name="群組 25" descr="&quot;&quot;" title="[緊急狀況詳細資料] 按鈕">
          <a:hlinkClick xmlns:r="http://schemas.openxmlformats.org/officeDocument/2006/relationships" r:id="rId12" tooltip="按一下以檢視 [緊急狀況詳細資料]"/>
        </xdr:cNvPr>
        <xdr:cNvGrpSpPr/>
      </xdr:nvGrpSpPr>
      <xdr:grpSpPr>
        <a:xfrm>
          <a:off x="7562775" y="5591175"/>
          <a:ext cx="1447772" cy="792468"/>
          <a:chOff x="7458000" y="2028750"/>
          <a:chExt cx="1447772" cy="601968"/>
        </a:xfrm>
      </xdr:grpSpPr>
      <xdr:pic>
        <xdr:nvPicPr>
          <xdr:cNvPr id="27" name="圖片 26" descr="&quot;&quot;" title="[緊急狀況詳細資料] 按鈕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28" name="文字方塊 27"/>
          <xdr:cNvSpPr txBox="1"/>
        </xdr:nvSpPr>
        <xdr:spPr>
          <a:xfrm>
            <a:off x="7467511" y="2028824"/>
            <a:ext cx="1428750" cy="3968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緊急狀況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9" name="文字方塊 28"/>
          <xdr:cNvSpPr txBox="1"/>
        </xdr:nvSpPr>
        <xdr:spPr>
          <a:xfrm>
            <a:off x="7477036" y="236512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5</xdr:col>
      <xdr:colOff>409575</xdr:colOff>
      <xdr:row>1</xdr:row>
      <xdr:rowOff>823</xdr:rowOff>
    </xdr:to>
    <xdr:pic>
      <xdr:nvPicPr>
        <xdr:cNvPr id="2" name="標題圖案" descr="租車圖案" title="租車圖案c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305800" cy="2000249"/>
        </a:xfrm>
        <a:prstGeom prst="rect">
          <a:avLst/>
        </a:prstGeom>
      </xdr:spPr>
    </xdr:pic>
    <xdr:clientData/>
  </xdr:twoCellAnchor>
  <xdr:twoCellAnchor editAs="absolute">
    <xdr:from>
      <xdr:col>3</xdr:col>
      <xdr:colOff>138113</xdr:colOff>
      <xdr:row>0</xdr:row>
      <xdr:rowOff>283614</xdr:rowOff>
    </xdr:from>
    <xdr:to>
      <xdr:col>3</xdr:col>
      <xdr:colOff>2433638</xdr:colOff>
      <xdr:row>0</xdr:row>
      <xdr:rowOff>1220436</xdr:rowOff>
    </xdr:to>
    <xdr:grpSp>
      <xdr:nvGrpSpPr>
        <xdr:cNvPr id="10" name="租車資訊" descr="&quot;&quot;" title="租車資訊"/>
        <xdr:cNvGrpSpPr/>
      </xdr:nvGrpSpPr>
      <xdr:grpSpPr>
        <a:xfrm>
          <a:off x="3005138" y="283614"/>
          <a:ext cx="2295525" cy="936822"/>
          <a:chOff x="4086225" y="378660"/>
          <a:chExt cx="2390775" cy="1026589"/>
        </a:xfrm>
      </xdr:grpSpPr>
      <xdr:pic>
        <xdr:nvPicPr>
          <xdr:cNvPr id="11" name="標題圖案" descr="&quot;&quot;" title="租車資訊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12" name="標題"/>
          <xdr:cNvSpPr txBox="1"/>
        </xdr:nvSpPr>
        <xdr:spPr>
          <a:xfrm>
            <a:off x="4171949" y="378660"/>
            <a:ext cx="2219325" cy="609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TW" altLang="en-US" sz="4200" smtClean="0">
                <a:solidFill>
                  <a:srgbClr val="F49914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租車</a:t>
            </a:r>
            <a:endParaRPr lang="en-US" sz="4200">
              <a:solidFill>
                <a:srgbClr val="F49914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3" name="副標題"/>
          <xdr:cNvSpPr txBox="1"/>
        </xdr:nvSpPr>
        <xdr:spPr>
          <a:xfrm>
            <a:off x="5004798" y="963850"/>
            <a:ext cx="566301" cy="4413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TW" altLang="en-US" sz="1400" smtClean="0">
                <a:solidFill>
                  <a:srgbClr val="F49914"/>
                </a:solidFill>
                <a:effectLst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400">
              <a:solidFill>
                <a:srgbClr val="F49914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 editAs="absolute">
    <xdr:from>
      <xdr:col>4</xdr:col>
      <xdr:colOff>219074</xdr:colOff>
      <xdr:row>0</xdr:row>
      <xdr:rowOff>321139</xdr:rowOff>
    </xdr:from>
    <xdr:to>
      <xdr:col>5</xdr:col>
      <xdr:colOff>257139</xdr:colOff>
      <xdr:row>0</xdr:row>
      <xdr:rowOff>893155</xdr:rowOff>
    </xdr:to>
    <xdr:grpSp>
      <xdr:nvGrpSpPr>
        <xdr:cNvPr id="37" name="首頁" descr="&quot;&quot;" title="[首頁] 按鈕">
          <a:hlinkClick xmlns:r="http://schemas.openxmlformats.org/officeDocument/2006/relationships" r:id="rId3" tooltip="按一下以返回 [首頁] 工作表"/>
        </xdr:cNvPr>
        <xdr:cNvGrpSpPr/>
      </xdr:nvGrpSpPr>
      <xdr:grpSpPr>
        <a:xfrm>
          <a:off x="7200899" y="321139"/>
          <a:ext cx="952465" cy="572016"/>
          <a:chOff x="9086850" y="397292"/>
          <a:chExt cx="952500" cy="572016"/>
        </a:xfrm>
      </xdr:grpSpPr>
      <xdr:pic>
        <xdr:nvPicPr>
          <xdr:cNvPr id="38" name="圖片 14" descr="按一下以返回 [首頁] 工作表" title="[首頁] 按鈕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39" name="文字方塊 15"/>
          <xdr:cNvSpPr txBox="1"/>
        </xdr:nvSpPr>
        <xdr:spPr>
          <a:xfrm>
            <a:off x="9210731" y="397292"/>
            <a:ext cx="707113" cy="5720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l"/>
            <a:r>
              <a:rPr lang="zh-TW" altLang="en-US" sz="26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首頁</a:t>
            </a:r>
            <a:endParaRPr lang="en-US" sz="26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0</xdr:col>
      <xdr:colOff>266700</xdr:colOff>
      <xdr:row>14</xdr:row>
      <xdr:rowOff>85725</xdr:rowOff>
    </xdr:from>
    <xdr:to>
      <xdr:col>2</xdr:col>
      <xdr:colOff>380972</xdr:colOff>
      <xdr:row>18</xdr:row>
      <xdr:rowOff>36184</xdr:rowOff>
    </xdr:to>
    <xdr:grpSp>
      <xdr:nvGrpSpPr>
        <xdr:cNvPr id="17" name="群組 16" descr="&quot;&quot;" title="[個人資訊] 按鈕">
          <a:hlinkClick xmlns:r="http://schemas.openxmlformats.org/officeDocument/2006/relationships" r:id="rId5" tooltip="按一下以檢視 [個人資訊]"/>
        </xdr:cNvPr>
        <xdr:cNvGrpSpPr/>
      </xdr:nvGrpSpPr>
      <xdr:grpSpPr>
        <a:xfrm>
          <a:off x="266700" y="5248275"/>
          <a:ext cx="1447772" cy="788659"/>
          <a:chOff x="904875" y="2057400"/>
          <a:chExt cx="1447772" cy="598159"/>
        </a:xfrm>
      </xdr:grpSpPr>
      <xdr:pic>
        <xdr:nvPicPr>
          <xdr:cNvPr id="18" name="圖片 17" descr="&quot;&quot;" title="[個人資訊] 按鈕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19" name="文字方塊 18"/>
          <xdr:cNvSpPr txBox="1"/>
        </xdr:nvSpPr>
        <xdr:spPr>
          <a:xfrm>
            <a:off x="914386" y="2057407"/>
            <a:ext cx="1428750" cy="3786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個人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0" name="文字方塊 19"/>
          <xdr:cNvSpPr txBox="1"/>
        </xdr:nvSpPr>
        <xdr:spPr>
          <a:xfrm>
            <a:off x="923911" y="2386560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2</xdr:col>
      <xdr:colOff>546240</xdr:colOff>
      <xdr:row>14</xdr:row>
      <xdr:rowOff>85725</xdr:rowOff>
    </xdr:from>
    <xdr:to>
      <xdr:col>3</xdr:col>
      <xdr:colOff>464297</xdr:colOff>
      <xdr:row>18</xdr:row>
      <xdr:rowOff>36184</xdr:rowOff>
    </xdr:to>
    <xdr:grpSp>
      <xdr:nvGrpSpPr>
        <xdr:cNvPr id="21" name="群組 20" descr="&quot;&quot;" title="[旅遊詳細資料] 按鈕">
          <a:hlinkClick xmlns:r="http://schemas.openxmlformats.org/officeDocument/2006/relationships" r:id="rId7" tooltip="按一下以檢視 [旅遊詳細資料]"/>
        </xdr:cNvPr>
        <xdr:cNvGrpSpPr/>
      </xdr:nvGrpSpPr>
      <xdr:grpSpPr>
        <a:xfrm>
          <a:off x="1879740" y="5248275"/>
          <a:ext cx="1451582" cy="788659"/>
          <a:chOff x="2493150" y="2035950"/>
          <a:chExt cx="1451582" cy="598159"/>
        </a:xfrm>
      </xdr:grpSpPr>
      <xdr:pic>
        <xdr:nvPicPr>
          <xdr:cNvPr id="22" name="圖片 21" descr="&quot;&quot;" title="[旅遊詳細資料] 按鈕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23" name="文字方塊 22"/>
          <xdr:cNvSpPr txBox="1"/>
        </xdr:nvSpPr>
        <xdr:spPr>
          <a:xfrm>
            <a:off x="2505061" y="2035976"/>
            <a:ext cx="1428750" cy="388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旅遊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4" name="文字方塊 23"/>
          <xdr:cNvSpPr txBox="1"/>
        </xdr:nvSpPr>
        <xdr:spPr>
          <a:xfrm>
            <a:off x="2514586" y="236036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3</xdr:col>
      <xdr:colOff>629565</xdr:colOff>
      <xdr:row>14</xdr:row>
      <xdr:rowOff>85725</xdr:rowOff>
    </xdr:from>
    <xdr:to>
      <xdr:col>3</xdr:col>
      <xdr:colOff>2077337</xdr:colOff>
      <xdr:row>18</xdr:row>
      <xdr:rowOff>36184</xdr:rowOff>
    </xdr:to>
    <xdr:grpSp>
      <xdr:nvGrpSpPr>
        <xdr:cNvPr id="25" name="群組 24" descr="&quot;&quot;" title="[飯店與活動詳細資料] 按鈕">
          <a:hlinkClick xmlns:r="http://schemas.openxmlformats.org/officeDocument/2006/relationships" r:id="rId9" tooltip="按一下以檢視 [飯店與活動詳細資料]"/>
        </xdr:cNvPr>
        <xdr:cNvGrpSpPr/>
      </xdr:nvGrpSpPr>
      <xdr:grpSpPr>
        <a:xfrm>
          <a:off x="3496590" y="5248275"/>
          <a:ext cx="1447772" cy="788659"/>
          <a:chOff x="4112393" y="2033550"/>
          <a:chExt cx="1447772" cy="598159"/>
        </a:xfrm>
      </xdr:grpSpPr>
      <xdr:pic>
        <xdr:nvPicPr>
          <xdr:cNvPr id="26" name="圖片 25" descr="&quot;&quot;" title="[飯店與活動詳細資料] 按鈕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27" name="文字方塊 26"/>
          <xdr:cNvSpPr txBox="1"/>
        </xdr:nvSpPr>
        <xdr:spPr>
          <a:xfrm>
            <a:off x="4121904" y="2033596"/>
            <a:ext cx="1428750" cy="400004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飯店與活動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28" name="文字方塊 27"/>
          <xdr:cNvSpPr txBox="1"/>
        </xdr:nvSpPr>
        <xdr:spPr>
          <a:xfrm>
            <a:off x="4131429" y="2365130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3</xdr:col>
      <xdr:colOff>2242605</xdr:colOff>
      <xdr:row>14</xdr:row>
      <xdr:rowOff>83389</xdr:rowOff>
    </xdr:from>
    <xdr:to>
      <xdr:col>3</xdr:col>
      <xdr:colOff>3682757</xdr:colOff>
      <xdr:row>18</xdr:row>
      <xdr:rowOff>36184</xdr:rowOff>
    </xdr:to>
    <xdr:grpSp>
      <xdr:nvGrpSpPr>
        <xdr:cNvPr id="29" name="群組 28" descr="&quot;&quot;" title="租車"/>
        <xdr:cNvGrpSpPr/>
      </xdr:nvGrpSpPr>
      <xdr:grpSpPr>
        <a:xfrm>
          <a:off x="5109630" y="5245939"/>
          <a:ext cx="1440152" cy="790995"/>
          <a:chOff x="5706630" y="2038339"/>
          <a:chExt cx="1440152" cy="600495"/>
        </a:xfrm>
      </xdr:grpSpPr>
      <xdr:pic>
        <xdr:nvPicPr>
          <xdr:cNvPr id="30" name="圖片 29" descr="&quot;&quot;" title="[租車資訊] 按鈕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31" name="文字方塊 30"/>
          <xdr:cNvSpPr txBox="1"/>
        </xdr:nvSpPr>
        <xdr:spPr>
          <a:xfrm>
            <a:off x="5712331" y="2038339"/>
            <a:ext cx="1428750" cy="3833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租車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 macro="" textlink="">
        <xdr:nvSpPr>
          <xdr:cNvPr id="32" name="文字方塊 31"/>
          <xdr:cNvSpPr txBox="1"/>
        </xdr:nvSpPr>
        <xdr:spPr>
          <a:xfrm>
            <a:off x="5716688" y="2355596"/>
            <a:ext cx="1414868" cy="220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</xdr:grpSp>
    <xdr:clientData/>
  </xdr:twoCellAnchor>
  <xdr:twoCellAnchor>
    <xdr:from>
      <xdr:col>3</xdr:col>
      <xdr:colOff>3848025</xdr:colOff>
      <xdr:row>14</xdr:row>
      <xdr:rowOff>85725</xdr:rowOff>
    </xdr:from>
    <xdr:to>
      <xdr:col>5</xdr:col>
      <xdr:colOff>266597</xdr:colOff>
      <xdr:row>18</xdr:row>
      <xdr:rowOff>39993</xdr:rowOff>
    </xdr:to>
    <xdr:grpSp>
      <xdr:nvGrpSpPr>
        <xdr:cNvPr id="33" name="群組 32" descr="&quot;&quot;" title="[緊急狀況詳細資料] 按鈕">
          <a:hlinkClick xmlns:r="http://schemas.openxmlformats.org/officeDocument/2006/relationships" r:id="rId12" tooltip="按一下以檢視 [緊急狀況詳細資料]"/>
        </xdr:cNvPr>
        <xdr:cNvGrpSpPr/>
      </xdr:nvGrpSpPr>
      <xdr:grpSpPr>
        <a:xfrm>
          <a:off x="6715050" y="5248275"/>
          <a:ext cx="1447772" cy="792468"/>
          <a:chOff x="7458000" y="2028750"/>
          <a:chExt cx="1447772" cy="601968"/>
        </a:xfrm>
      </xdr:grpSpPr>
      <xdr:pic>
        <xdr:nvPicPr>
          <xdr:cNvPr id="34" name="圖片 33" descr="&quot;&quot;" title="[緊急狀況詳細資料] 按鈕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35" name="文字方塊 34"/>
          <xdr:cNvSpPr txBox="1"/>
        </xdr:nvSpPr>
        <xdr:spPr>
          <a:xfrm>
            <a:off x="7467511" y="2028834"/>
            <a:ext cx="1428750" cy="3880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緊急狀況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36" name="文字方塊 35"/>
          <xdr:cNvSpPr txBox="1"/>
        </xdr:nvSpPr>
        <xdr:spPr>
          <a:xfrm>
            <a:off x="7477036" y="2353225"/>
            <a:ext cx="1409700" cy="2255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247650</xdr:colOff>
      <xdr:row>1</xdr:row>
      <xdr:rowOff>4736</xdr:rowOff>
    </xdr:to>
    <xdr:pic>
      <xdr:nvPicPr>
        <xdr:cNvPr id="2" name="標題圖案" descr="海中遊輪的圖片" title="緊急狀況詳細資料圖案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128811"/>
        </a:xfrm>
        <a:prstGeom prst="rect">
          <a:avLst/>
        </a:prstGeom>
      </xdr:spPr>
    </xdr:pic>
    <xdr:clientData/>
  </xdr:twoCellAnchor>
  <xdr:twoCellAnchor editAs="absolute">
    <xdr:from>
      <xdr:col>2</xdr:col>
      <xdr:colOff>1666878</xdr:colOff>
      <xdr:row>0</xdr:row>
      <xdr:rowOff>209550</xdr:rowOff>
    </xdr:from>
    <xdr:to>
      <xdr:col>5</xdr:col>
      <xdr:colOff>781051</xdr:colOff>
      <xdr:row>0</xdr:row>
      <xdr:rowOff>1172814</xdr:rowOff>
    </xdr:to>
    <xdr:grpSp>
      <xdr:nvGrpSpPr>
        <xdr:cNvPr id="3" name="緊急狀況" descr="&quot;&quot;" title="緊急狀況詳細資料"/>
        <xdr:cNvGrpSpPr/>
      </xdr:nvGrpSpPr>
      <xdr:grpSpPr>
        <a:xfrm>
          <a:off x="3810003" y="209550"/>
          <a:ext cx="2438398" cy="963264"/>
          <a:chOff x="4011825" y="381000"/>
          <a:chExt cx="2539576" cy="1055564"/>
        </a:xfrm>
      </xdr:grpSpPr>
      <xdr:pic>
        <xdr:nvPicPr>
          <xdr:cNvPr id="4" name="標題圖案" descr="&quot;&quot;" title="緊急狀況詳細資料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6225" y="381000"/>
            <a:ext cx="2390775" cy="991579"/>
          </a:xfrm>
          <a:prstGeom prst="rect">
            <a:avLst/>
          </a:prstGeom>
        </xdr:spPr>
      </xdr:pic>
      <xdr:sp macro="" textlink="">
        <xdr:nvSpPr>
          <xdr:cNvPr id="5" name="標題"/>
          <xdr:cNvSpPr txBox="1"/>
        </xdr:nvSpPr>
        <xdr:spPr>
          <a:xfrm>
            <a:off x="4011825" y="399539"/>
            <a:ext cx="2539576" cy="6095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zh-TW" altLang="en-US" sz="4200" smtClean="0">
                <a:solidFill>
                  <a:srgbClr val="F49914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緊急狀況</a:t>
            </a:r>
            <a:endParaRPr lang="en-US" sz="4200">
              <a:solidFill>
                <a:srgbClr val="F49914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6" name="副標題"/>
          <xdr:cNvSpPr txBox="1"/>
        </xdr:nvSpPr>
        <xdr:spPr>
          <a:xfrm>
            <a:off x="4929479" y="995165"/>
            <a:ext cx="940272" cy="4413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zh-TW" altLang="en-US" sz="1400" smtClean="0">
                <a:solidFill>
                  <a:srgbClr val="F49914"/>
                </a:solidFill>
                <a:effectLst/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400">
              <a:solidFill>
                <a:srgbClr val="F49914"/>
              </a:solidFill>
              <a:effectLst/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 editAs="absolute">
    <xdr:from>
      <xdr:col>6</xdr:col>
      <xdr:colOff>1428750</xdr:colOff>
      <xdr:row>0</xdr:row>
      <xdr:rowOff>292524</xdr:rowOff>
    </xdr:from>
    <xdr:to>
      <xdr:col>7</xdr:col>
      <xdr:colOff>457165</xdr:colOff>
      <xdr:row>0</xdr:row>
      <xdr:rowOff>864540</xdr:rowOff>
    </xdr:to>
    <xdr:grpSp>
      <xdr:nvGrpSpPr>
        <xdr:cNvPr id="110" name="首頁" descr="&quot;&quot;" title="[首頁] 按鈕">
          <a:hlinkClick xmlns:r="http://schemas.openxmlformats.org/officeDocument/2006/relationships" r:id="rId3" tooltip="按一下以返回 [首頁] 工作表"/>
        </xdr:cNvPr>
        <xdr:cNvGrpSpPr/>
      </xdr:nvGrpSpPr>
      <xdr:grpSpPr>
        <a:xfrm>
          <a:off x="8705850" y="292524"/>
          <a:ext cx="952465" cy="572016"/>
          <a:chOff x="9086850" y="397292"/>
          <a:chExt cx="952500" cy="572016"/>
        </a:xfrm>
      </xdr:grpSpPr>
      <xdr:pic>
        <xdr:nvPicPr>
          <xdr:cNvPr id="111" name="圖片 7" descr="按一下以返回 [首頁] 工作表" title="[首頁] 按鈕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86850" y="466726"/>
            <a:ext cx="952500" cy="484414"/>
          </a:xfrm>
          <a:prstGeom prst="rect">
            <a:avLst/>
          </a:prstGeom>
        </xdr:spPr>
      </xdr:pic>
      <xdr:sp macro="" textlink="">
        <xdr:nvSpPr>
          <xdr:cNvPr id="112" name="文字方塊 8"/>
          <xdr:cNvSpPr txBox="1"/>
        </xdr:nvSpPr>
        <xdr:spPr>
          <a:xfrm>
            <a:off x="9210731" y="397292"/>
            <a:ext cx="707113" cy="5720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l"/>
            <a:r>
              <a:rPr lang="zh-TW" altLang="en-US" sz="26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首頁</a:t>
            </a:r>
            <a:endParaRPr lang="en-US" sz="26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1</xdr:col>
      <xdr:colOff>371475</xdr:colOff>
      <xdr:row>12</xdr:row>
      <xdr:rowOff>92850</xdr:rowOff>
    </xdr:from>
    <xdr:to>
      <xdr:col>2</xdr:col>
      <xdr:colOff>285722</xdr:colOff>
      <xdr:row>16</xdr:row>
      <xdr:rowOff>43309</xdr:rowOff>
    </xdr:to>
    <xdr:grpSp>
      <xdr:nvGrpSpPr>
        <xdr:cNvPr id="90" name="群組 9" descr="&quot;&quot;" title="[個人資訊] 按鈕">
          <a:hlinkClick xmlns:r="http://schemas.openxmlformats.org/officeDocument/2006/relationships" r:id="rId5" tooltip="按一下以檢視 [個人資訊]"/>
        </xdr:cNvPr>
        <xdr:cNvGrpSpPr/>
      </xdr:nvGrpSpPr>
      <xdr:grpSpPr>
        <a:xfrm>
          <a:off x="981075" y="4922025"/>
          <a:ext cx="1447772" cy="788659"/>
          <a:chOff x="904875" y="2057400"/>
          <a:chExt cx="1447772" cy="598159"/>
        </a:xfrm>
      </xdr:grpSpPr>
      <xdr:pic>
        <xdr:nvPicPr>
          <xdr:cNvPr id="91" name="圖片 10" descr="&quot;&quot;" title="[個人資訊] 按鈕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4875" y="2057400"/>
            <a:ext cx="1447772" cy="598159"/>
          </a:xfrm>
          <a:prstGeom prst="rect">
            <a:avLst/>
          </a:prstGeom>
        </xdr:spPr>
      </xdr:pic>
      <xdr:sp macro="" textlink="">
        <xdr:nvSpPr>
          <xdr:cNvPr id="92" name="文字方塊 11"/>
          <xdr:cNvSpPr txBox="1"/>
        </xdr:nvSpPr>
        <xdr:spPr>
          <a:xfrm>
            <a:off x="914386" y="2057407"/>
            <a:ext cx="1428750" cy="3786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個人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93" name="文字方塊 12"/>
          <xdr:cNvSpPr txBox="1"/>
        </xdr:nvSpPr>
        <xdr:spPr>
          <a:xfrm>
            <a:off x="923911" y="2386560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2</xdr:col>
      <xdr:colOff>450990</xdr:colOff>
      <xdr:row>12</xdr:row>
      <xdr:rowOff>92850</xdr:rowOff>
    </xdr:from>
    <xdr:to>
      <xdr:col>2</xdr:col>
      <xdr:colOff>1902572</xdr:colOff>
      <xdr:row>16</xdr:row>
      <xdr:rowOff>43309</xdr:rowOff>
    </xdr:to>
    <xdr:grpSp>
      <xdr:nvGrpSpPr>
        <xdr:cNvPr id="94" name="群組 13" descr="&quot;&quot;" title="[旅遊詳細資料] 按鈕">
          <a:hlinkClick xmlns:r="http://schemas.openxmlformats.org/officeDocument/2006/relationships" r:id="rId7" tooltip="按一下以檢視 [旅遊詳細資料]"/>
        </xdr:cNvPr>
        <xdr:cNvGrpSpPr/>
      </xdr:nvGrpSpPr>
      <xdr:grpSpPr>
        <a:xfrm>
          <a:off x="2594115" y="4922025"/>
          <a:ext cx="1451582" cy="788659"/>
          <a:chOff x="2493150" y="2035950"/>
          <a:chExt cx="1451582" cy="598159"/>
        </a:xfrm>
      </xdr:grpSpPr>
      <xdr:pic>
        <xdr:nvPicPr>
          <xdr:cNvPr id="95" name="圖片 14" descr="&quot;&quot;" title="[旅遊詳細資料] 按鈕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3150" y="2035950"/>
            <a:ext cx="1451582" cy="598159"/>
          </a:xfrm>
          <a:prstGeom prst="rect">
            <a:avLst/>
          </a:prstGeom>
        </xdr:spPr>
      </xdr:pic>
      <xdr:sp macro="" textlink="">
        <xdr:nvSpPr>
          <xdr:cNvPr id="96" name="文字方塊 15"/>
          <xdr:cNvSpPr txBox="1"/>
        </xdr:nvSpPr>
        <xdr:spPr>
          <a:xfrm>
            <a:off x="2505061" y="2035976"/>
            <a:ext cx="1428750" cy="388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旅遊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97" name="文字方塊 16"/>
          <xdr:cNvSpPr txBox="1"/>
        </xdr:nvSpPr>
        <xdr:spPr>
          <a:xfrm>
            <a:off x="2514586" y="2360367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2</xdr:col>
      <xdr:colOff>2067840</xdr:colOff>
      <xdr:row>12</xdr:row>
      <xdr:rowOff>92850</xdr:rowOff>
    </xdr:from>
    <xdr:to>
      <xdr:col>5</xdr:col>
      <xdr:colOff>191387</xdr:colOff>
      <xdr:row>16</xdr:row>
      <xdr:rowOff>43309</xdr:rowOff>
    </xdr:to>
    <xdr:grpSp>
      <xdr:nvGrpSpPr>
        <xdr:cNvPr id="98" name="群組 17" descr="&quot;&quot;" title="[飯店與活動詳細資料] 按鈕">
          <a:hlinkClick xmlns:r="http://schemas.openxmlformats.org/officeDocument/2006/relationships" r:id="rId9" tooltip="按一下以檢視 [飯店與活動詳細資料]"/>
        </xdr:cNvPr>
        <xdr:cNvGrpSpPr/>
      </xdr:nvGrpSpPr>
      <xdr:grpSpPr>
        <a:xfrm>
          <a:off x="4210965" y="4922025"/>
          <a:ext cx="1447772" cy="788659"/>
          <a:chOff x="4112393" y="2033550"/>
          <a:chExt cx="1447772" cy="598159"/>
        </a:xfrm>
      </xdr:grpSpPr>
      <xdr:pic>
        <xdr:nvPicPr>
          <xdr:cNvPr id="99" name="圖片 18" descr="&quot;&quot;" title="[飯店與活動詳細資料] 按鈕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2393" y="2033550"/>
            <a:ext cx="1447772" cy="598159"/>
          </a:xfrm>
          <a:prstGeom prst="rect">
            <a:avLst/>
          </a:prstGeom>
        </xdr:spPr>
      </xdr:pic>
      <xdr:sp macro="" textlink="">
        <xdr:nvSpPr>
          <xdr:cNvPr id="100" name="文字方塊 19"/>
          <xdr:cNvSpPr txBox="1"/>
        </xdr:nvSpPr>
        <xdr:spPr>
          <a:xfrm>
            <a:off x="4121904" y="2033596"/>
            <a:ext cx="1428750" cy="400004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飯店與活動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01" name="文字方塊 20"/>
          <xdr:cNvSpPr txBox="1"/>
        </xdr:nvSpPr>
        <xdr:spPr>
          <a:xfrm>
            <a:off x="4131429" y="2365130"/>
            <a:ext cx="1409700" cy="1970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  <xdr:twoCellAnchor>
    <xdr:from>
      <xdr:col>5</xdr:col>
      <xdr:colOff>356655</xdr:colOff>
      <xdr:row>12</xdr:row>
      <xdr:rowOff>90514</xdr:rowOff>
    </xdr:from>
    <xdr:to>
      <xdr:col>5</xdr:col>
      <xdr:colOff>1796807</xdr:colOff>
      <xdr:row>16</xdr:row>
      <xdr:rowOff>43309</xdr:rowOff>
    </xdr:to>
    <xdr:grpSp>
      <xdr:nvGrpSpPr>
        <xdr:cNvPr id="102" name="群組 21" descr="&quot;&quot;" title="租車">
          <a:hlinkClick xmlns:r="http://schemas.openxmlformats.org/officeDocument/2006/relationships" r:id="rId11" tooltip="按一下以檢視 [租車資訊]"/>
        </xdr:cNvPr>
        <xdr:cNvGrpSpPr/>
      </xdr:nvGrpSpPr>
      <xdr:grpSpPr>
        <a:xfrm>
          <a:off x="5824005" y="4919689"/>
          <a:ext cx="1440152" cy="790995"/>
          <a:chOff x="5706630" y="2038339"/>
          <a:chExt cx="1440152" cy="600495"/>
        </a:xfrm>
      </xdr:grpSpPr>
      <xdr:pic>
        <xdr:nvPicPr>
          <xdr:cNvPr id="103" name="圖片 22" descr="&quot;&quot;" title="[租車資訊] 按鈕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06630" y="2040675"/>
            <a:ext cx="1440152" cy="598159"/>
          </a:xfrm>
          <a:prstGeom prst="rect">
            <a:avLst/>
          </a:prstGeom>
        </xdr:spPr>
      </xdr:pic>
      <xdr:sp macro="" textlink="">
        <xdr:nvSpPr>
          <xdr:cNvPr id="104" name="文字方塊 23"/>
          <xdr:cNvSpPr txBox="1"/>
        </xdr:nvSpPr>
        <xdr:spPr>
          <a:xfrm>
            <a:off x="5712331" y="2038339"/>
            <a:ext cx="1428750" cy="3833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租車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  <xdr:sp macro="" textlink="">
        <xdr:nvSpPr>
          <xdr:cNvPr id="105" name="文字方塊 24"/>
          <xdr:cNvSpPr txBox="1"/>
        </xdr:nvSpPr>
        <xdr:spPr>
          <a:xfrm>
            <a:off x="5716688" y="2355596"/>
            <a:ext cx="1414868" cy="220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資訊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endParaRPr>
          </a:p>
        </xdr:txBody>
      </xdr:sp>
    </xdr:grpSp>
    <xdr:clientData/>
  </xdr:twoCellAnchor>
  <xdr:twoCellAnchor>
    <xdr:from>
      <xdr:col>6</xdr:col>
      <xdr:colOff>152325</xdr:colOff>
      <xdr:row>12</xdr:row>
      <xdr:rowOff>92850</xdr:rowOff>
    </xdr:from>
    <xdr:to>
      <xdr:col>6</xdr:col>
      <xdr:colOff>1600097</xdr:colOff>
      <xdr:row>16</xdr:row>
      <xdr:rowOff>47118</xdr:rowOff>
    </xdr:to>
    <xdr:grpSp>
      <xdr:nvGrpSpPr>
        <xdr:cNvPr id="106" name="群組 25" descr="&quot;&quot;" title="[緊急狀況詳細資料] 按鈕"/>
        <xdr:cNvGrpSpPr/>
      </xdr:nvGrpSpPr>
      <xdr:grpSpPr>
        <a:xfrm>
          <a:off x="7429425" y="4922025"/>
          <a:ext cx="1447772" cy="792468"/>
          <a:chOff x="7458000" y="2028750"/>
          <a:chExt cx="1447772" cy="601968"/>
        </a:xfrm>
      </xdr:grpSpPr>
      <xdr:pic>
        <xdr:nvPicPr>
          <xdr:cNvPr id="107" name="圖片 26" descr="&quot;&quot;" title="[緊急狀況詳細資料] 按鈕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8000" y="2028750"/>
            <a:ext cx="1447772" cy="601968"/>
          </a:xfrm>
          <a:prstGeom prst="rect">
            <a:avLst/>
          </a:prstGeom>
        </xdr:spPr>
      </xdr:pic>
      <xdr:sp macro="" textlink="">
        <xdr:nvSpPr>
          <xdr:cNvPr id="108" name="T文字方塊 27"/>
          <xdr:cNvSpPr txBox="1"/>
        </xdr:nvSpPr>
        <xdr:spPr>
          <a:xfrm>
            <a:off x="7467511" y="2028834"/>
            <a:ext cx="1428750" cy="3880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20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緊急狀況</a:t>
            </a:r>
            <a:endParaRPr lang="en-US" sz="20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  <xdr:sp macro="" textlink="">
        <xdr:nvSpPr>
          <xdr:cNvPr id="109" name="文字方塊 28"/>
          <xdr:cNvSpPr txBox="1"/>
        </xdr:nvSpPr>
        <xdr:spPr>
          <a:xfrm>
            <a:off x="7477036" y="2353225"/>
            <a:ext cx="1409700" cy="2255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zh-TW" altLang="en-US" sz="1100" smtClean="0">
                <a:solidFill>
                  <a:schemeClr val="bg1"/>
                </a:solidFill>
                <a:latin typeface="微软雅黑" panose="020B0503020204020204" pitchFamily="34" charset="-122"/>
                <a:ea typeface="微软雅黑" panose="020B0503020204020204" pitchFamily="34" charset="-122"/>
                <a:cs typeface="+mn-cs"/>
              </a:rPr>
              <a:t>詳細資料</a:t>
            </a:r>
            <a:endParaRPr lang="en-US" sz="1100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  <a:cs typeface="+mn-cs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acation Planner">
      <a:dk1>
        <a:sysClr val="windowText" lastClr="000000"/>
      </a:dk1>
      <a:lt1>
        <a:sysClr val="window" lastClr="FFFFFF"/>
      </a:lt1>
      <a:dk2>
        <a:srgbClr val="584232"/>
      </a:dk2>
      <a:lt2>
        <a:srgbClr val="FFFFFF"/>
      </a:lt2>
      <a:accent1>
        <a:srgbClr val="F49914"/>
      </a:accent1>
      <a:accent2>
        <a:srgbClr val="CB6628"/>
      </a:accent2>
      <a:accent3>
        <a:srgbClr val="EFDA18"/>
      </a:accent3>
      <a:accent4>
        <a:srgbClr val="8CA03C"/>
      </a:accent4>
      <a:accent5>
        <a:srgbClr val="1B587C"/>
      </a:accent5>
      <a:accent6>
        <a:srgbClr val="604878"/>
      </a:accent6>
      <a:hlink>
        <a:srgbClr val="1B587C"/>
      </a:hlink>
      <a:folHlink>
        <a:srgbClr val="604878"/>
      </a:folHlink>
    </a:clrScheme>
    <a:fontScheme name="Vacation Planner">
      <a:majorFont>
        <a:latin typeface="Freestyle Script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49914"/>
    <pageSetUpPr fitToPage="1"/>
  </sheetPr>
  <dimension ref="A27:Z34"/>
  <sheetViews>
    <sheetView showGridLines="0" tabSelected="1" zoomScaleNormal="100" workbookViewId="0"/>
  </sheetViews>
  <sheetFormatPr defaultRowHeight="12.75"/>
  <cols>
    <col min="1" max="1" width="4.28515625" style="1" customWidth="1"/>
    <col min="2" max="24" width="6" style="1" customWidth="1"/>
    <col min="25" max="25" width="3.140625" style="1" customWidth="1"/>
    <col min="26" max="26" width="4.42578125" style="1" customWidth="1"/>
    <col min="27" max="16384" width="9.140625" style="1"/>
  </cols>
  <sheetData>
    <row r="27" spans="1:2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/>
    </row>
    <row r="28" spans="1:2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/>
    </row>
    <row r="29" spans="1:26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/>
    </row>
    <row r="30" spans="1:2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/>
    </row>
    <row r="31" spans="1:2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/>
    </row>
    <row r="32" spans="1:2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/>
    </row>
    <row r="33" spans="1:26" ht="12.75" customHeight="1">
      <c r="A33" s="2"/>
      <c r="B33" s="56">
        <f>PersonalEntry/PersonalCount</f>
        <v>1</v>
      </c>
      <c r="C33" s="57"/>
      <c r="D33" s="58"/>
      <c r="E33" s="48"/>
      <c r="F33" s="49"/>
      <c r="G33" s="56">
        <f ca="1">TravelEntry/TravelCount</f>
        <v>0.65</v>
      </c>
      <c r="H33" s="57"/>
      <c r="I33" s="58"/>
      <c r="J33" s="49"/>
      <c r="K33" s="49"/>
      <c r="L33" s="53">
        <f ca="1">HotelEntry/HotelCount</f>
        <v>0.53846153846153844</v>
      </c>
      <c r="M33" s="54"/>
      <c r="N33" s="55"/>
      <c r="O33" s="49"/>
      <c r="P33" s="49"/>
      <c r="Q33" s="56">
        <f ca="1">IF(租車!D4="是",CarRentalEntry/CarRentalCount,1)</f>
        <v>0.2857142857142857</v>
      </c>
      <c r="R33" s="57"/>
      <c r="S33" s="58"/>
      <c r="T33" s="50"/>
      <c r="U33" s="49"/>
      <c r="V33" s="53">
        <f ca="1">EmergencyEntry/EmergencyCount</f>
        <v>0.625</v>
      </c>
      <c r="W33" s="54"/>
      <c r="X33" s="55"/>
      <c r="Y33" s="2"/>
      <c r="Z33"/>
    </row>
    <row r="34" spans="1:26" ht="21" customHeight="1">
      <c r="A34" s="2"/>
      <c r="B34" s="59" t="str">
        <f>TEXT(B33,"0% ""完成""")</f>
        <v>100% 完成</v>
      </c>
      <c r="C34" s="59"/>
      <c r="D34" s="59"/>
      <c r="E34" s="48"/>
      <c r="F34" s="49"/>
      <c r="G34" s="52" t="str">
        <f ca="1">TEXT(G33,"0% ""完成""")</f>
        <v>65% 完成</v>
      </c>
      <c r="H34" s="52"/>
      <c r="I34" s="52"/>
      <c r="J34" s="49"/>
      <c r="K34" s="49"/>
      <c r="L34" s="52" t="str">
        <f ca="1">TEXT(L33,"0% ""完成""")</f>
        <v>54% 完成</v>
      </c>
      <c r="M34" s="52"/>
      <c r="N34" s="52"/>
      <c r="O34" s="49"/>
      <c r="P34" s="49"/>
      <c r="Q34" s="52" t="str">
        <f ca="1">TEXT(Q33,"0% ""完成""")</f>
        <v>29% 完成</v>
      </c>
      <c r="R34" s="52"/>
      <c r="S34" s="52"/>
      <c r="T34" s="49"/>
      <c r="U34" s="49"/>
      <c r="V34" s="52" t="str">
        <f ca="1">TEXT(V33,"0% ""完成""")</f>
        <v>63% 完成</v>
      </c>
      <c r="W34" s="52"/>
      <c r="X34" s="52"/>
      <c r="Y34" s="2"/>
      <c r="Z34"/>
    </row>
  </sheetData>
  <mergeCells count="10">
    <mergeCell ref="V34:X34"/>
    <mergeCell ref="V33:X33"/>
    <mergeCell ref="Q33:S33"/>
    <mergeCell ref="Q34:S34"/>
    <mergeCell ref="B33:D33"/>
    <mergeCell ref="B34:D34"/>
    <mergeCell ref="G33:I33"/>
    <mergeCell ref="G34:I34"/>
    <mergeCell ref="L33:N33"/>
    <mergeCell ref="L34:N34"/>
  </mergeCells>
  <phoneticPr fontId="6" type="noConversion"/>
  <conditionalFormatting sqref="B33">
    <cfRule type="dataBar" priority="10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{E579B37E-DACA-45CF-B8D1-ACB047D0170F}</x14:id>
        </ext>
      </extLst>
    </cfRule>
  </conditionalFormatting>
  <conditionalFormatting sqref="G33">
    <cfRule type="dataBar" priority="4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{D655B07E-163A-4D2E-96F6-CACC1FEA5529}</x14:id>
        </ext>
      </extLst>
    </cfRule>
  </conditionalFormatting>
  <conditionalFormatting sqref="L33">
    <cfRule type="dataBar" priority="3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{7866133D-09BE-4577-B468-025A7A08C04E}</x14:id>
        </ext>
      </extLst>
    </cfRule>
  </conditionalFormatting>
  <conditionalFormatting sqref="Q33">
    <cfRule type="dataBar" priority="2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{9264CA9C-892E-478B-8885-A72A1FFCE6F0}</x14:id>
        </ext>
      </extLst>
    </cfRule>
  </conditionalFormatting>
  <conditionalFormatting sqref="V33">
    <cfRule type="dataBar" priority="1">
      <dataBar showValue="0">
        <cfvo type="num" val="0"/>
        <cfvo type="num" val="1"/>
        <color theme="0"/>
      </dataBar>
      <extLst>
        <ext xmlns:x14="http://schemas.microsoft.com/office/spreadsheetml/2009/9/main" uri="{B025F937-C7B1-47D3-B67F-A62EFF666E3E}">
          <x14:id>{5D98EAFC-D8B7-4943-A5D2-5A75A7B9FB30}</x14:id>
        </ext>
      </extLst>
    </cfRule>
  </conditionalFormatting>
  <pageMargins left="0.25" right="0.25" top="0.75" bottom="0.75" header="0.3" footer="0.3"/>
  <pageSetup scale="9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79B37E-DACA-45CF-B8D1-ACB047D0170F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B33</xm:sqref>
        </x14:conditionalFormatting>
        <x14:conditionalFormatting xmlns:xm="http://schemas.microsoft.com/office/excel/2006/main">
          <x14:cfRule type="dataBar" id="{D655B07E-163A-4D2E-96F6-CACC1FEA552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G33</xm:sqref>
        </x14:conditionalFormatting>
        <x14:conditionalFormatting xmlns:xm="http://schemas.microsoft.com/office/excel/2006/main">
          <x14:cfRule type="dataBar" id="{7866133D-09BE-4577-B468-025A7A08C04E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L33</xm:sqref>
        </x14:conditionalFormatting>
        <x14:conditionalFormatting xmlns:xm="http://schemas.microsoft.com/office/excel/2006/main">
          <x14:cfRule type="dataBar" id="{9264CA9C-892E-478B-8885-A72A1FFCE6F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Q33</xm:sqref>
        </x14:conditionalFormatting>
        <x14:conditionalFormatting xmlns:xm="http://schemas.microsoft.com/office/excel/2006/main">
          <x14:cfRule type="dataBar" id="{5D98EAFC-D8B7-4943-A5D2-5A75A7B9FB30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V33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4A078"/>
    <pageSetUpPr fitToPage="1"/>
  </sheetPr>
  <dimension ref="A1:E18"/>
  <sheetViews>
    <sheetView showGridLines="0" zoomScaleNormal="100" workbookViewId="0">
      <selection activeCell="B4" sqref="B4"/>
    </sheetView>
  </sheetViews>
  <sheetFormatPr defaultRowHeight="16.5"/>
  <cols>
    <col min="1" max="1" width="15.42578125" style="22" customWidth="1"/>
    <col min="2" max="2" width="42.85546875" style="22" customWidth="1"/>
    <col min="3" max="3" width="15.7109375" style="22" customWidth="1"/>
    <col min="4" max="4" width="23.42578125" style="22" customWidth="1"/>
    <col min="5" max="5" width="33" style="22" customWidth="1"/>
    <col min="6" max="16384" width="9.140625" style="22"/>
  </cols>
  <sheetData>
    <row r="1" spans="1:5" ht="179.25" customHeight="1">
      <c r="A1" s="21"/>
      <c r="B1" s="21"/>
      <c r="C1" s="21"/>
    </row>
    <row r="3" spans="1:5" ht="36" customHeight="1">
      <c r="A3" s="15" t="str">
        <f>IF(COUNTA(B4:B8)&lt;1,"*","")</f>
        <v/>
      </c>
      <c r="B3" s="7" t="s">
        <v>3</v>
      </c>
      <c r="C3" s="8" t="str">
        <f>IF(E3="",1,"")</f>
        <v/>
      </c>
      <c r="D3" s="7" t="s">
        <v>8</v>
      </c>
      <c r="E3" s="43" t="s">
        <v>9</v>
      </c>
    </row>
    <row r="4" spans="1:5" ht="18" customHeight="1">
      <c r="A4" s="44"/>
      <c r="B4" s="9" t="s">
        <v>5</v>
      </c>
      <c r="C4" s="18"/>
      <c r="E4" s="38"/>
    </row>
    <row r="5" spans="1:5" ht="18" customHeight="1">
      <c r="A5" s="44"/>
      <c r="B5" s="11" t="s">
        <v>6</v>
      </c>
      <c r="C5" s="64" t="str">
        <f>IF(E5="",1,"")</f>
        <v/>
      </c>
      <c r="D5" s="61" t="s">
        <v>10</v>
      </c>
      <c r="E5" s="62">
        <v>3455550123</v>
      </c>
    </row>
    <row r="6" spans="1:5" ht="18" customHeight="1">
      <c r="A6" s="44"/>
      <c r="B6" s="11" t="s">
        <v>7</v>
      </c>
      <c r="C6" s="64"/>
      <c r="D6" s="61"/>
      <c r="E6" s="63"/>
    </row>
    <row r="7" spans="1:5" ht="18" customHeight="1">
      <c r="A7" s="44"/>
      <c r="B7" s="11"/>
      <c r="E7" s="38"/>
    </row>
    <row r="8" spans="1:5" ht="18" customHeight="1">
      <c r="A8" s="44"/>
      <c r="B8" s="11"/>
      <c r="C8" s="65" t="str">
        <f>IF((E8=0)+(E8=""),1,"")</f>
        <v/>
      </c>
      <c r="D8" s="61" t="s">
        <v>11</v>
      </c>
      <c r="E8" s="62">
        <v>3455550124</v>
      </c>
    </row>
    <row r="9" spans="1:5" ht="18" customHeight="1">
      <c r="B9" s="16"/>
      <c r="C9" s="65"/>
      <c r="D9" s="61"/>
      <c r="E9" s="63"/>
    </row>
    <row r="10" spans="1:5" ht="18" customHeight="1">
      <c r="B10" s="45"/>
      <c r="C10" s="46"/>
      <c r="D10" s="23"/>
      <c r="E10" s="47"/>
    </row>
    <row r="11" spans="1:5" ht="18" customHeight="1">
      <c r="A11" s="19">
        <f>PersonalEntry</f>
        <v>3</v>
      </c>
      <c r="B11" s="38" t="str">
        <f>IF(A11&lt;&gt;PersonalCount,"缺少重要詳細資料","重要詳細資料已填妥")</f>
        <v>重要詳細資料已填妥</v>
      </c>
    </row>
    <row r="18" spans="2:5">
      <c r="B18" s="60"/>
      <c r="C18" s="60"/>
      <c r="D18" s="60"/>
      <c r="E18" s="60"/>
    </row>
  </sheetData>
  <mergeCells count="7">
    <mergeCell ref="B18:E18"/>
    <mergeCell ref="D5:D6"/>
    <mergeCell ref="D8:D9"/>
    <mergeCell ref="E8:E9"/>
    <mergeCell ref="E5:E6"/>
    <mergeCell ref="C5:C6"/>
    <mergeCell ref="C8:C9"/>
  </mergeCells>
  <phoneticPr fontId="6" type="noConversion"/>
  <pageMargins left="0.25" right="0.25" top="0.75" bottom="0.75" header="0.3" footer="0.3"/>
  <pageSetup scale="9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3F815C1C-9F8C-49C4-B0BD-A00EA3CE7C93}">
            <x14:iconSet iconSet="3Symbols" showValue="0" custom="1">
              <x14:cfvo type="percent">
                <xm:f>0</xm:f>
              </x14:cfvo>
              <x14:cfvo type="formula" gte="0">
                <xm:f>PersonalCount</xm:f>
              </x14:cfvo>
              <x14:cfvo type="formula">
                <xm:f>PersonalCount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CDC6FCE1-EA5A-4820-9640-C285732A3C48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C3 C5 C8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FDA18"/>
    <pageSetUpPr fitToPage="1"/>
  </sheetPr>
  <dimension ref="A1:F24"/>
  <sheetViews>
    <sheetView showGridLines="0" zoomScaleNormal="100" workbookViewId="0"/>
  </sheetViews>
  <sheetFormatPr defaultRowHeight="16.5"/>
  <cols>
    <col min="1" max="1" width="13.85546875" style="22" customWidth="1"/>
    <col min="2" max="2" width="26.7109375" style="22" customWidth="1"/>
    <col min="3" max="3" width="28.42578125" style="22" customWidth="1"/>
    <col min="4" max="4" width="11" style="22" customWidth="1"/>
    <col min="5" max="5" width="26.7109375" style="22" customWidth="1"/>
    <col min="6" max="6" width="29.42578125" style="22" customWidth="1"/>
    <col min="7" max="7" width="13.85546875" style="22" customWidth="1"/>
    <col min="8" max="8" width="8" style="22" customWidth="1"/>
    <col min="9" max="16384" width="9.140625" style="22"/>
  </cols>
  <sheetData>
    <row r="1" spans="1:6" ht="133.5" customHeight="1">
      <c r="A1" s="21"/>
      <c r="B1" s="21"/>
    </row>
    <row r="2" spans="1:6" s="23" customFormat="1">
      <c r="A2" s="22"/>
      <c r="B2" s="22"/>
    </row>
    <row r="3" spans="1:6" ht="36" customHeight="1">
      <c r="B3" s="7" t="s">
        <v>32</v>
      </c>
      <c r="C3" s="7"/>
      <c r="E3" s="7" t="s">
        <v>33</v>
      </c>
      <c r="F3" s="7"/>
    </row>
    <row r="4" spans="1:6" ht="18" customHeight="1">
      <c r="A4" s="8" t="str">
        <f ca="1">IF(C4="",1,"")</f>
        <v/>
      </c>
      <c r="B4" s="9" t="s">
        <v>12</v>
      </c>
      <c r="C4" s="10">
        <f ca="1">TODAY()+45</f>
        <v>41326</v>
      </c>
      <c r="D4" s="8" t="str">
        <f t="shared" ref="D4:D11" ca="1" si="0">IF(F4="",1,"")</f>
        <v/>
      </c>
      <c r="E4" s="9" t="s">
        <v>12</v>
      </c>
      <c r="F4" s="10">
        <f ca="1">TODAY()+51</f>
        <v>41332</v>
      </c>
    </row>
    <row r="5" spans="1:6" ht="18" customHeight="1">
      <c r="A5" s="8" t="str">
        <f>IF(C5="",1,"")</f>
        <v/>
      </c>
      <c r="B5" s="11" t="s">
        <v>13</v>
      </c>
      <c r="C5" s="28" t="s">
        <v>14</v>
      </c>
      <c r="D5" s="8" t="str">
        <f t="shared" si="0"/>
        <v/>
      </c>
      <c r="E5" s="11" t="s">
        <v>13</v>
      </c>
      <c r="F5" s="28" t="s">
        <v>14</v>
      </c>
    </row>
    <row r="6" spans="1:6" ht="18" customHeight="1">
      <c r="A6" s="8" t="str">
        <f>IF(C6="",1,"")</f>
        <v/>
      </c>
      <c r="B6" s="11" t="s">
        <v>15</v>
      </c>
      <c r="C6" s="28" t="s">
        <v>0</v>
      </c>
      <c r="D6" s="8">
        <f t="shared" si="0"/>
        <v>1</v>
      </c>
      <c r="E6" s="11" t="s">
        <v>15</v>
      </c>
      <c r="F6" s="28"/>
    </row>
    <row r="7" spans="1:6" ht="18" customHeight="1">
      <c r="A7" s="8" t="str">
        <f>IF(C7="",1,"")</f>
        <v/>
      </c>
      <c r="B7" s="11" t="s">
        <v>16</v>
      </c>
      <c r="C7" s="28" t="s">
        <v>17</v>
      </c>
      <c r="D7" s="8" t="str">
        <f t="shared" si="0"/>
        <v/>
      </c>
      <c r="E7" s="11" t="s">
        <v>16</v>
      </c>
      <c r="F7" s="28" t="s">
        <v>21</v>
      </c>
    </row>
    <row r="8" spans="1:6" ht="18" customHeight="1">
      <c r="A8" s="8" t="str">
        <f>IF(C8="",1,"")</f>
        <v/>
      </c>
      <c r="B8" s="11" t="s">
        <v>18</v>
      </c>
      <c r="C8" s="42">
        <v>0.52083333333333337</v>
      </c>
      <c r="D8" s="8">
        <f t="shared" si="0"/>
        <v>1</v>
      </c>
      <c r="E8" s="11" t="s">
        <v>18</v>
      </c>
      <c r="F8" s="42"/>
    </row>
    <row r="9" spans="1:6" ht="18" customHeight="1">
      <c r="A9" s="8"/>
      <c r="B9" s="11" t="s">
        <v>19</v>
      </c>
      <c r="C9" s="28"/>
      <c r="D9" s="8">
        <f t="shared" si="0"/>
        <v>1</v>
      </c>
      <c r="E9" s="11" t="s">
        <v>19</v>
      </c>
      <c r="F9" s="28"/>
    </row>
    <row r="10" spans="1:6" ht="18" customHeight="1">
      <c r="A10" s="8" t="str">
        <f>IF(C10="",1,"")</f>
        <v/>
      </c>
      <c r="B10" s="11" t="s">
        <v>20</v>
      </c>
      <c r="C10" s="28" t="s">
        <v>21</v>
      </c>
      <c r="D10" s="8">
        <f t="shared" si="0"/>
        <v>1</v>
      </c>
      <c r="E10" s="11" t="s">
        <v>20</v>
      </c>
      <c r="F10" s="28"/>
    </row>
    <row r="11" spans="1:6" ht="18" customHeight="1">
      <c r="A11" s="8" t="str">
        <f>IF(C11="",1,"")</f>
        <v/>
      </c>
      <c r="B11" s="11" t="s">
        <v>22</v>
      </c>
      <c r="C11" s="42">
        <v>0.52222222222222225</v>
      </c>
      <c r="D11" s="8">
        <f t="shared" si="0"/>
        <v>1</v>
      </c>
      <c r="E11" s="11" t="s">
        <v>22</v>
      </c>
      <c r="F11" s="42"/>
    </row>
    <row r="12" spans="1:6" ht="18" customHeight="1">
      <c r="A12" s="8"/>
      <c r="B12" s="11" t="s">
        <v>23</v>
      </c>
      <c r="C12" s="28" t="s">
        <v>24</v>
      </c>
      <c r="D12" s="8"/>
      <c r="E12" s="11" t="s">
        <v>23</v>
      </c>
      <c r="F12" s="28"/>
    </row>
    <row r="13" spans="1:6" ht="18" customHeight="1">
      <c r="A13" s="8" t="str">
        <f>IF(C13="",1,"")</f>
        <v/>
      </c>
      <c r="B13" s="11" t="s">
        <v>25</v>
      </c>
      <c r="C13" s="28" t="s">
        <v>26</v>
      </c>
      <c r="D13" s="8">
        <f>IF(F13="",1,"")</f>
        <v>1</v>
      </c>
      <c r="E13" s="11" t="s">
        <v>25</v>
      </c>
      <c r="F13" s="28"/>
    </row>
    <row r="14" spans="1:6" ht="18" customHeight="1">
      <c r="A14" s="8" t="str">
        <f>IF(C14="",1,"")</f>
        <v/>
      </c>
      <c r="B14" s="11" t="s">
        <v>27</v>
      </c>
      <c r="C14" s="28" t="s">
        <v>28</v>
      </c>
      <c r="D14" s="8">
        <f>IF(F14="",1,"")</f>
        <v>1</v>
      </c>
      <c r="E14" s="11" t="s">
        <v>27</v>
      </c>
      <c r="F14" s="28"/>
    </row>
    <row r="15" spans="1:6" ht="18" customHeight="1">
      <c r="A15" s="8" t="str">
        <f>IF(C15="",1,"")</f>
        <v/>
      </c>
      <c r="B15" s="11" t="s">
        <v>29</v>
      </c>
      <c r="C15" s="28" t="s">
        <v>30</v>
      </c>
      <c r="D15" s="8"/>
      <c r="E15" s="11" t="s">
        <v>29</v>
      </c>
      <c r="F15" s="28"/>
    </row>
    <row r="16" spans="1:6" ht="18" customHeight="1">
      <c r="A16" s="8"/>
      <c r="B16" s="16" t="s">
        <v>31</v>
      </c>
      <c r="C16" s="29">
        <v>1235550234</v>
      </c>
      <c r="D16" s="8"/>
      <c r="E16" s="16" t="s">
        <v>31</v>
      </c>
      <c r="F16" s="29">
        <v>1235550234</v>
      </c>
    </row>
    <row r="17" spans="1:6" ht="18" customHeight="1"/>
    <row r="18" spans="1:6" ht="18" customHeight="1">
      <c r="A18" s="19">
        <f ca="1">TravelEntry</f>
        <v>13</v>
      </c>
      <c r="B18" s="38" t="str">
        <f ca="1">IF(A18&lt;&gt;TravelCount,"缺少重要詳細資料","重要詳細資料已填妥")</f>
        <v>缺少重要詳細資料</v>
      </c>
    </row>
    <row r="24" spans="1:6">
      <c r="B24" s="60"/>
      <c r="C24" s="60"/>
      <c r="D24" s="60"/>
      <c r="E24" s="60"/>
      <c r="F24" s="60"/>
    </row>
  </sheetData>
  <mergeCells count="1">
    <mergeCell ref="B24:F24"/>
  </mergeCells>
  <phoneticPr fontId="6" type="noConversion"/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EC19F30E-3DDA-41F5-94A3-2FFAA39D7615}">
            <x14:iconSet iconSet="3Symbols" showValue="0" custom="1">
              <x14:cfvo type="percent">
                <xm:f>0</xm:f>
              </x14:cfvo>
              <x14:cfvo type="formula" gte="0">
                <xm:f>TravelCount</xm:f>
              </x14:cfvo>
              <x14:cfvo type="formula">
                <xm:f>TravelCount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</xm:sqref>
        </x14:conditionalFormatting>
        <x14:conditionalFormatting xmlns:xm="http://schemas.microsoft.com/office/excel/2006/main">
          <x14:cfRule type="iconSet" priority="1" id="{D0264D4C-D25C-4E2F-82D5-B159A48D620C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A4:A8 A10:A11 A13:A15 D4:D11 D13:D14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8CA03C"/>
    <pageSetUpPr fitToPage="1"/>
  </sheetPr>
  <dimension ref="A1:G22"/>
  <sheetViews>
    <sheetView showGridLines="0" zoomScaleNormal="100" workbookViewId="0">
      <selection activeCell="C4" sqref="C4"/>
    </sheetView>
  </sheetViews>
  <sheetFormatPr defaultRowHeight="16.5"/>
  <cols>
    <col min="1" max="1" width="6.42578125" style="22" customWidth="1"/>
    <col min="2" max="2" width="25.140625" style="22" customWidth="1"/>
    <col min="3" max="3" width="34.42578125" style="22" customWidth="1"/>
    <col min="4" max="4" width="3.85546875" style="22" customWidth="1"/>
    <col min="5" max="5" width="2.42578125" style="22" customWidth="1"/>
    <col min="6" max="6" width="25.140625" style="22" customWidth="1"/>
    <col min="7" max="7" width="47.7109375" style="22" customWidth="1"/>
    <col min="8" max="8" width="5.7109375" style="22" customWidth="1"/>
    <col min="9" max="16384" width="9.140625" style="22"/>
  </cols>
  <sheetData>
    <row r="1" spans="1:7" ht="133.5" customHeight="1">
      <c r="A1" s="21"/>
      <c r="B1" s="21"/>
      <c r="C1" s="21"/>
    </row>
    <row r="2" spans="1:7">
      <c r="C2" s="30"/>
    </row>
    <row r="3" spans="1:7" ht="36" customHeight="1">
      <c r="B3" s="7" t="s">
        <v>34</v>
      </c>
      <c r="C3" s="7"/>
      <c r="F3" s="7" t="s">
        <v>42</v>
      </c>
      <c r="G3" s="7"/>
    </row>
    <row r="4" spans="1:7" ht="18" customHeight="1">
      <c r="A4" s="8" t="str">
        <f t="shared" ref="A4:A10" ca="1" si="0">IF(C4="",1,"")</f>
        <v/>
      </c>
      <c r="B4" s="9" t="s">
        <v>35</v>
      </c>
      <c r="C4" s="10">
        <f ca="1">TODAY()+45</f>
        <v>41326</v>
      </c>
      <c r="E4" s="31"/>
      <c r="F4" s="24" t="s">
        <v>43</v>
      </c>
      <c r="G4" s="32" t="s">
        <v>44</v>
      </c>
    </row>
    <row r="5" spans="1:7" ht="18" customHeight="1">
      <c r="A5" s="8" t="str">
        <f t="shared" si="0"/>
        <v/>
      </c>
      <c r="B5" s="11" t="s">
        <v>36</v>
      </c>
      <c r="C5" s="28" t="s">
        <v>1</v>
      </c>
      <c r="E5" s="8">
        <f>IF(AND($G$4&lt;&gt;"",G5=""),1,"")</f>
        <v>1</v>
      </c>
      <c r="F5" s="26" t="s">
        <v>45</v>
      </c>
      <c r="G5" s="33"/>
    </row>
    <row r="6" spans="1:7" ht="18" customHeight="1">
      <c r="A6" s="8" t="str">
        <f t="shared" si="0"/>
        <v/>
      </c>
      <c r="B6" s="11" t="s">
        <v>37</v>
      </c>
      <c r="C6" s="28" t="s">
        <v>38</v>
      </c>
      <c r="E6" s="8">
        <f>IF(AND($G$4&lt;&gt;"",G6=""),1,"")</f>
        <v>1</v>
      </c>
      <c r="F6" s="11" t="s">
        <v>35</v>
      </c>
      <c r="G6" s="14"/>
    </row>
    <row r="7" spans="1:7" ht="18" customHeight="1">
      <c r="A7" s="8" t="str">
        <f t="shared" si="0"/>
        <v/>
      </c>
      <c r="B7" s="11" t="s">
        <v>39</v>
      </c>
      <c r="C7" s="12" t="s">
        <v>21</v>
      </c>
      <c r="E7" s="8">
        <f>IF(AND($G$4&lt;&gt;"",G7=""),1,"")</f>
        <v>1</v>
      </c>
      <c r="F7" s="34" t="s">
        <v>27</v>
      </c>
      <c r="G7" s="35"/>
    </row>
    <row r="8" spans="1:7" ht="18" customHeight="1">
      <c r="A8" s="8" t="str">
        <f t="shared" ca="1" si="0"/>
        <v/>
      </c>
      <c r="B8" s="11" t="s">
        <v>40</v>
      </c>
      <c r="C8" s="51">
        <f ca="1">TODAY()+45.5</f>
        <v>41326.5</v>
      </c>
      <c r="E8" s="36"/>
      <c r="F8" s="24" t="s">
        <v>46</v>
      </c>
      <c r="G8" s="32" t="s">
        <v>47</v>
      </c>
    </row>
    <row r="9" spans="1:7" ht="18" customHeight="1">
      <c r="A9" s="8" t="str">
        <f t="shared" ca="1" si="0"/>
        <v/>
      </c>
      <c r="B9" s="11" t="s">
        <v>41</v>
      </c>
      <c r="C9" s="51">
        <f ca="1">TODAY()+50.5</f>
        <v>41331.5</v>
      </c>
      <c r="E9" s="8">
        <f>IF(AND($G$8&lt;&gt;"",G9=""),1,"")</f>
        <v>1</v>
      </c>
      <c r="F9" s="26" t="s">
        <v>45</v>
      </c>
      <c r="G9" s="33"/>
    </row>
    <row r="10" spans="1:7" ht="18" customHeight="1">
      <c r="A10" s="8" t="str">
        <f t="shared" si="0"/>
        <v/>
      </c>
      <c r="B10" s="16" t="s">
        <v>27</v>
      </c>
      <c r="C10" s="37" t="s">
        <v>2</v>
      </c>
      <c r="E10" s="8">
        <f>IF(AND($G$8&lt;&gt;"",G10=""),1,"")</f>
        <v>1</v>
      </c>
      <c r="F10" s="11" t="s">
        <v>35</v>
      </c>
      <c r="G10" s="14"/>
    </row>
    <row r="11" spans="1:7" ht="18" customHeight="1">
      <c r="E11" s="8">
        <f>IF(AND($G$8&lt;&gt;"",G11=""),1,"")</f>
        <v>1</v>
      </c>
      <c r="F11" s="34" t="s">
        <v>27</v>
      </c>
      <c r="G11" s="35"/>
    </row>
    <row r="12" spans="1:7" ht="18" customHeight="1">
      <c r="A12" s="19">
        <f ca="1">HotelEntry</f>
        <v>7</v>
      </c>
      <c r="B12" s="38" t="str">
        <f ca="1">IF(A12&lt;&gt;HotelCount,"缺少重要詳細資料","重要詳細資料已填妥")</f>
        <v>缺少重要詳細資料</v>
      </c>
      <c r="E12" s="39"/>
      <c r="F12" s="24" t="s">
        <v>48</v>
      </c>
      <c r="G12" s="32"/>
    </row>
    <row r="13" spans="1:7" ht="18" customHeight="1">
      <c r="E13" s="8" t="str">
        <f>IF(AND($G$12&lt;&gt;"",G13=""),1,"")</f>
        <v/>
      </c>
      <c r="F13" s="26" t="s">
        <v>45</v>
      </c>
      <c r="G13" s="33"/>
    </row>
    <row r="14" spans="1:7" ht="18" customHeight="1">
      <c r="E14" s="8" t="str">
        <f>IF(AND($G$12&lt;&gt;"",G14=""),1,"")</f>
        <v/>
      </c>
      <c r="F14" s="11" t="s">
        <v>35</v>
      </c>
      <c r="G14" s="14"/>
    </row>
    <row r="15" spans="1:7" ht="18" customHeight="1">
      <c r="E15" s="8" t="str">
        <f>IF(AND($G$12&lt;&gt;"",G15=""),1,"")</f>
        <v/>
      </c>
      <c r="F15" s="16" t="s">
        <v>27</v>
      </c>
      <c r="G15" s="37"/>
    </row>
    <row r="19" spans="2:7">
      <c r="C19" s="40"/>
    </row>
    <row r="20" spans="2:7">
      <c r="C20" s="41"/>
    </row>
    <row r="21" spans="2:7">
      <c r="C21" s="41"/>
    </row>
    <row r="22" spans="2:7">
      <c r="B22" s="60"/>
      <c r="C22" s="60"/>
      <c r="D22" s="60"/>
      <c r="E22" s="60"/>
      <c r="F22" s="60"/>
      <c r="G22" s="60"/>
    </row>
  </sheetData>
  <mergeCells count="1">
    <mergeCell ref="B22:G22"/>
  </mergeCells>
  <phoneticPr fontId="6" type="noConversion"/>
  <pageMargins left="0.25" right="0.25" top="0.75" bottom="0.75" header="0.3" footer="0.3"/>
  <pageSetup scale="6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86468AC5-0FE7-40F8-86ED-D106441CE8C7}">
            <x14:iconSet iconSet="3Symbols" showValue="0" custom="1">
              <x14:cfvo type="percent">
                <xm:f>0</xm:f>
              </x14:cfvo>
              <x14:cfvo type="formula" gte="0">
                <xm:f>HotelCount</xm:f>
              </x14:cfvo>
              <x14:cfvo type="formula">
                <xm:f>HotelCount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A18 A12</xm:sqref>
        </x14:conditionalFormatting>
        <x14:conditionalFormatting xmlns:xm="http://schemas.microsoft.com/office/excel/2006/main">
          <x14:cfRule type="iconSet" priority="1" id="{CFAA0C29-7C8C-48D3-B207-27195498B7F3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E5:E7 E9:E11 E13:E15 A4:A10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74B1E"/>
    <pageSetUpPr fitToPage="1"/>
  </sheetPr>
  <dimension ref="A1:E19"/>
  <sheetViews>
    <sheetView showGridLines="0" zoomScaleNormal="100" workbookViewId="0">
      <selection activeCell="D4" sqref="D4"/>
    </sheetView>
  </sheetViews>
  <sheetFormatPr defaultRowHeight="16.5"/>
  <cols>
    <col min="1" max="1" width="13.7109375" style="22" customWidth="1"/>
    <col min="2" max="2" width="6.28515625" style="22" customWidth="1"/>
    <col min="3" max="3" width="23" style="22" customWidth="1"/>
    <col min="4" max="4" width="61.7109375" style="22" customWidth="1"/>
    <col min="5" max="5" width="13.7109375" style="22" customWidth="1"/>
    <col min="6" max="6" width="6.28515625" style="22" customWidth="1"/>
    <col min="7" max="16384" width="9.140625" style="22"/>
  </cols>
  <sheetData>
    <row r="1" spans="2:5" ht="157.5" customHeight="1">
      <c r="B1" s="21"/>
      <c r="C1" s="21"/>
      <c r="D1" s="21"/>
    </row>
    <row r="2" spans="2:5" s="23" customFormat="1">
      <c r="B2" s="22"/>
      <c r="C2" s="22"/>
    </row>
    <row r="3" spans="2:5" ht="36" customHeight="1">
      <c r="C3" s="7" t="s">
        <v>55</v>
      </c>
      <c r="D3" s="7"/>
    </row>
    <row r="4" spans="2:5" s="23" customFormat="1" ht="18" customHeight="1">
      <c r="C4" s="24" t="s">
        <v>56</v>
      </c>
      <c r="D4" s="25" t="s">
        <v>4</v>
      </c>
      <c r="E4" s="22"/>
    </row>
    <row r="5" spans="2:5" ht="18" customHeight="1">
      <c r="B5" s="8" t="str">
        <f t="shared" ref="B5:B11" ca="1" si="0">IF(AND($D$4="是",D5=""),1,"")</f>
        <v/>
      </c>
      <c r="C5" s="26" t="s">
        <v>35</v>
      </c>
      <c r="D5" s="27">
        <f ca="1">TODAY()+45</f>
        <v>41326</v>
      </c>
    </row>
    <row r="6" spans="2:5" ht="18" customHeight="1">
      <c r="B6" s="8">
        <f t="shared" si="0"/>
        <v>1</v>
      </c>
      <c r="C6" s="11" t="s">
        <v>49</v>
      </c>
      <c r="D6" s="28"/>
    </row>
    <row r="7" spans="2:5" ht="18" customHeight="1">
      <c r="B7" s="8">
        <f t="shared" si="0"/>
        <v>1</v>
      </c>
      <c r="C7" s="11" t="s">
        <v>50</v>
      </c>
      <c r="D7" s="13"/>
    </row>
    <row r="8" spans="2:5" ht="18" customHeight="1">
      <c r="B8" s="8">
        <f t="shared" si="0"/>
        <v>1</v>
      </c>
      <c r="C8" s="11" t="s">
        <v>51</v>
      </c>
      <c r="D8" s="13"/>
    </row>
    <row r="9" spans="2:5" ht="18" customHeight="1">
      <c r="B9" s="8">
        <f t="shared" si="0"/>
        <v>1</v>
      </c>
      <c r="C9" s="11" t="s">
        <v>27</v>
      </c>
      <c r="D9" s="28"/>
    </row>
    <row r="10" spans="2:5" ht="18" customHeight="1">
      <c r="B10" s="8" t="str">
        <f t="shared" si="0"/>
        <v/>
      </c>
      <c r="C10" s="11" t="s">
        <v>52</v>
      </c>
      <c r="D10" s="28" t="s">
        <v>53</v>
      </c>
    </row>
    <row r="11" spans="2:5" ht="18" customHeight="1">
      <c r="B11" s="8">
        <f t="shared" si="0"/>
        <v>1</v>
      </c>
      <c r="C11" s="16" t="s">
        <v>54</v>
      </c>
      <c r="D11" s="29"/>
    </row>
    <row r="12" spans="2:5" ht="18" customHeight="1"/>
    <row r="13" spans="2:5" ht="18" customHeight="1">
      <c r="B13" s="19">
        <f ca="1">CarRentalEntry</f>
        <v>2</v>
      </c>
      <c r="C13" s="20" t="str">
        <f ca="1">IF(B13&lt;&gt;CarRentalCount,"缺少重要詳細資料","重要詳細資料已填妥")</f>
        <v>缺少重要詳細資料</v>
      </c>
    </row>
    <row r="19" spans="1:5">
      <c r="A19" s="60"/>
      <c r="B19" s="60"/>
      <c r="C19" s="60"/>
      <c r="D19" s="60"/>
      <c r="E19" s="60"/>
    </row>
  </sheetData>
  <mergeCells count="1">
    <mergeCell ref="A19:E19"/>
  </mergeCells>
  <phoneticPr fontId="6" type="noConversion"/>
  <dataValidations count="1">
    <dataValidation type="list" allowBlank="1" showInputMessage="1" showErrorMessage="1" sqref="D4">
      <formula1>"是,否"</formula1>
    </dataValidation>
  </dataValidations>
  <pageMargins left="0.25" right="0.25" top="0.75" bottom="0.75" header="0.3" footer="0.3"/>
  <pageSetup scale="87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5BDA203E-6DC5-4172-9DC8-447B17F51921}">
            <x14:iconSet iconSet="3Symbols" showValue="0" custom="1">
              <x14:cfvo type="percent">
                <xm:f>0</xm:f>
              </x14:cfvo>
              <x14:cfvo type="formula" gte="0">
                <xm:f>CarRentalCount</xm:f>
              </x14:cfvo>
              <x14:cfvo type="formula">
                <xm:f>CarRentalCount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B13</xm:sqref>
        </x14:conditionalFormatting>
        <x14:conditionalFormatting xmlns:xm="http://schemas.microsoft.com/office/excel/2006/main">
          <x14:cfRule type="iconSet" priority="1" id="{8BCCFC18-E27D-41BC-9B9E-96720D027989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B5:B11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4EA4D8"/>
    <pageSetUpPr fitToPage="1"/>
  </sheetPr>
  <dimension ref="A1:G17"/>
  <sheetViews>
    <sheetView showGridLines="0" zoomScaleNormal="100" workbookViewId="0">
      <selection activeCell="C4" sqref="C4"/>
    </sheetView>
  </sheetViews>
  <sheetFormatPr defaultRowHeight="16.5"/>
  <cols>
    <col min="1" max="1" width="9.140625" style="4" customWidth="1"/>
    <col min="2" max="2" width="23" style="4" customWidth="1"/>
    <col min="3" max="3" width="43.7109375" style="4" customWidth="1"/>
    <col min="4" max="4" width="3.5703125" style="4" customWidth="1"/>
    <col min="5" max="5" width="2.5703125" style="4" customWidth="1"/>
    <col min="6" max="6" width="27.140625" style="4" customWidth="1"/>
    <col min="7" max="7" width="28.85546875" style="4" customWidth="1"/>
    <col min="8" max="16384" width="9.140625" style="4"/>
  </cols>
  <sheetData>
    <row r="1" spans="1:7" ht="167.25" customHeight="1">
      <c r="A1" s="3"/>
      <c r="B1" s="3"/>
      <c r="C1" s="3"/>
    </row>
    <row r="2" spans="1:7" s="5" customFormat="1">
      <c r="A2" s="4"/>
      <c r="B2" s="4"/>
    </row>
    <row r="3" spans="1:7" ht="36" customHeight="1">
      <c r="B3" s="6" t="s">
        <v>57</v>
      </c>
      <c r="C3" s="6"/>
      <c r="F3" s="6" t="s">
        <v>62</v>
      </c>
      <c r="G3" s="7"/>
    </row>
    <row r="4" spans="1:7" ht="18" customHeight="1">
      <c r="A4" s="8" t="str">
        <f t="shared" ref="A4:A9" si="0">IF(C4="",1,"")</f>
        <v/>
      </c>
      <c r="B4" s="9" t="s">
        <v>58</v>
      </c>
      <c r="C4" s="10" t="s">
        <v>59</v>
      </c>
      <c r="E4" s="64">
        <f>IF(G4="",1,"")</f>
        <v>1</v>
      </c>
      <c r="F4" s="71" t="s">
        <v>65</v>
      </c>
      <c r="G4" s="70"/>
    </row>
    <row r="5" spans="1:7" ht="18" customHeight="1">
      <c r="A5" s="8" t="str">
        <f t="shared" si="0"/>
        <v/>
      </c>
      <c r="B5" s="11" t="s">
        <v>54</v>
      </c>
      <c r="C5" s="12">
        <v>1235550567</v>
      </c>
      <c r="E5" s="64"/>
      <c r="F5" s="66"/>
      <c r="G5" s="69"/>
    </row>
    <row r="6" spans="1:7" ht="18" customHeight="1">
      <c r="A6" s="8" t="str">
        <f t="shared" si="0"/>
        <v/>
      </c>
      <c r="B6" s="11" t="s">
        <v>60</v>
      </c>
      <c r="C6" s="51">
        <v>5</v>
      </c>
      <c r="E6" s="64">
        <f>IF(G6="",1,"")</f>
        <v>1</v>
      </c>
      <c r="F6" s="66" t="s">
        <v>65</v>
      </c>
      <c r="G6" s="68"/>
    </row>
    <row r="7" spans="1:7" ht="18" customHeight="1">
      <c r="A7" s="8" t="str">
        <f t="shared" si="0"/>
        <v/>
      </c>
      <c r="B7" s="11" t="s">
        <v>27</v>
      </c>
      <c r="C7" s="51">
        <v>5</v>
      </c>
      <c r="E7" s="64"/>
      <c r="F7" s="66"/>
      <c r="G7" s="69"/>
    </row>
    <row r="8" spans="1:7" ht="18" customHeight="1">
      <c r="A8" s="8" t="str">
        <f t="shared" ca="1" si="0"/>
        <v/>
      </c>
      <c r="B8" s="11" t="s">
        <v>61</v>
      </c>
      <c r="C8" s="14">
        <f ca="1">TODAY()</f>
        <v>41281</v>
      </c>
      <c r="E8" s="15"/>
      <c r="F8" s="66" t="s">
        <v>63</v>
      </c>
      <c r="G8" s="66"/>
    </row>
    <row r="9" spans="1:7" ht="18" customHeight="1">
      <c r="A9" s="8">
        <f t="shared" si="0"/>
        <v>1</v>
      </c>
      <c r="B9" s="16" t="s">
        <v>64</v>
      </c>
      <c r="C9" s="17"/>
      <c r="E9" s="18"/>
      <c r="F9" s="67"/>
      <c r="G9" s="67"/>
    </row>
    <row r="10" spans="1:7" ht="18" customHeight="1"/>
    <row r="11" spans="1:7" ht="18" customHeight="1">
      <c r="A11" s="19">
        <f ca="1">EmergencyEntry</f>
        <v>5</v>
      </c>
      <c r="B11" s="20" t="str">
        <f ca="1">IF(A11&lt;&gt;EmergencyCount,"缺少重要詳細資料","重要詳細資料已填妥")</f>
        <v>缺少重要詳細資料</v>
      </c>
    </row>
    <row r="17" spans="2:7">
      <c r="B17" s="60"/>
      <c r="C17" s="60"/>
      <c r="D17" s="60"/>
      <c r="E17" s="60"/>
      <c r="F17" s="60"/>
      <c r="G17" s="60"/>
    </row>
  </sheetData>
  <mergeCells count="9">
    <mergeCell ref="B17:G17"/>
    <mergeCell ref="G8:G9"/>
    <mergeCell ref="G6:G7"/>
    <mergeCell ref="G4:G5"/>
    <mergeCell ref="E4:E5"/>
    <mergeCell ref="E6:E7"/>
    <mergeCell ref="F4:F5"/>
    <mergeCell ref="F6:F7"/>
    <mergeCell ref="F8:F9"/>
  </mergeCells>
  <phoneticPr fontId="6" type="noConversion"/>
  <pageMargins left="0.25" right="0.25" top="0.75" bottom="0.75" header="0.3" footer="0.3"/>
  <pageSetup scale="6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6358D1E-0C06-4941-A2DB-6905E4C292AB}">
            <x14:iconSet iconSet="3Symbols" showValue="0" custom="1">
              <x14:cfvo type="percent">
                <xm:f>0</xm:f>
              </x14:cfvo>
              <x14:cfvo type="formula" gte="0">
                <xm:f>EmergencyCount</xm:f>
              </x14:cfvo>
              <x14:cfvo type="formula">
                <xm:f>EmergencyCount</xm:f>
              </x14:cfvo>
              <x14:cfIcon iconSet="3Symbols" iconId="0"/>
              <x14:cfIcon iconSet="NoIcons" iconId="0"/>
              <x14:cfIcon iconSet="3Symbols" iconId="2"/>
            </x14:iconSet>
          </x14:cfRule>
          <xm:sqref>A11</xm:sqref>
        </x14:conditionalFormatting>
        <x14:conditionalFormatting xmlns:xm="http://schemas.microsoft.com/office/excel/2006/main">
          <x14:cfRule type="iconSet" priority="1" id="{D1DEBD55-61D6-45BC-A20C-57E6F50DF4E5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" iconId="0"/>
            </x14:iconSet>
          </x14:cfRule>
          <xm:sqref>E4:E7 A4:A9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9D4095AFEE790E42B52CF3AD35B999BF040086E71550AC00CE488731BAE03648ABFB" ma:contentTypeVersion="69" ma:contentTypeDescription="Create a new document." ma:contentTypeScope="" ma:versionID="19c8e0d4ec850202fc84bb6df7d27d5a">
  <xsd:schema xmlns:xsd="http://www.w3.org/2001/XMLSchema" xmlns:xs="http://www.w3.org/2001/XMLSchema" xmlns:p="http://schemas.microsoft.com/office/2006/metadata/properties" xmlns:ns2="c66daf58-3c46-4c48-8560-c485e881f7f9" xmlns:ns3="8e8ea6d1-e150-4704-b47c-0a92d6aed386" targetNamespace="http://schemas.microsoft.com/office/2006/metadata/properties" ma:root="true" ma:fieldsID="61474f05e94678c8e4bfc6326c72eb04" ns2:_="" ns3:_="">
    <xsd:import namespace="c66daf58-3c46-4c48-8560-c485e881f7f9"/>
    <xsd:import namespace="8e8ea6d1-e150-4704-b47c-0a92d6aed386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  <xsd:element ref="ns3:Description0" minOccurs="0"/>
                <xsd:element ref="ns3:Compon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6daf58-3c46-4c48-8560-c485e881f7f9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7395a81f-9577-418e-910a-32f7a61cddb7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5EEE958E-8061-4FA6-908C-FF1913BBCE99}" ma:internalName="CSXSubmissionMarket" ma:readOnly="false" ma:showField="MarketName" ma:web="c66daf58-3c46-4c48-8560-c485e881f7f9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c3aa597f-d352-4d18-b6bb-dd7b199309e2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4424DF09-D473-47CB-8F99-CE4C88C30A56}" ma:internalName="InProjectListLookup" ma:readOnly="true" ma:showField="InProjectList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c392861a-3365-44e0-a108-b907e1530f9f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4424DF09-D473-47CB-8F99-CE4C88C30A56}" ma:internalName="LastCompleteVersionLookup" ma:readOnly="true" ma:showField="LastCompleteVersion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4424DF09-D473-47CB-8F99-CE4C88C30A56}" ma:internalName="LastPreviewErrorLookup" ma:readOnly="true" ma:showField="LastPreviewError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4424DF09-D473-47CB-8F99-CE4C88C30A56}" ma:internalName="LastPreviewResultLookup" ma:readOnly="true" ma:showField="LastPreviewResult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4424DF09-D473-47CB-8F99-CE4C88C30A56}" ma:internalName="LastPreviewAttemptDateLookup" ma:readOnly="true" ma:showField="LastPreviewAttemptDat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4424DF09-D473-47CB-8F99-CE4C88C30A56}" ma:internalName="LastPreviewedByLookup" ma:readOnly="true" ma:showField="LastPreviewedBy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4424DF09-D473-47CB-8F99-CE4C88C30A56}" ma:internalName="LastPreviewTimeLookup" ma:readOnly="true" ma:showField="LastPreviewTim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4424DF09-D473-47CB-8F99-CE4C88C30A56}" ma:internalName="LastPreviewVersionLookup" ma:readOnly="true" ma:showField="LastPreviewVersion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4424DF09-D473-47CB-8F99-CE4C88C30A56}" ma:internalName="LastPublishErrorLookup" ma:readOnly="true" ma:showField="LastPublishError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4424DF09-D473-47CB-8F99-CE4C88C30A56}" ma:internalName="LastPublishResultLookup" ma:readOnly="true" ma:showField="LastPublishResult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4424DF09-D473-47CB-8F99-CE4C88C30A56}" ma:internalName="LastPublishAttemptDateLookup" ma:readOnly="true" ma:showField="LastPublishAttemptDat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4424DF09-D473-47CB-8F99-CE4C88C30A56}" ma:internalName="LastPublishedByLookup" ma:readOnly="true" ma:showField="LastPublishedBy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4424DF09-D473-47CB-8F99-CE4C88C30A56}" ma:internalName="LastPublishTimeLookup" ma:readOnly="true" ma:showField="LastPublishTim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4424DF09-D473-47CB-8F99-CE4C88C30A56}" ma:internalName="LastPublishVersionLookup" ma:readOnly="true" ma:showField="LastPublishVersion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B02123C9-D1B3-425D-A38A-7FDEACDA3FC6}" ma:internalName="LocLastLocAttemptVersionLookup" ma:readOnly="false" ma:showField="LastLocAttemptVersion" ma:web="c66daf58-3c46-4c48-8560-c485e881f7f9">
      <xsd:simpleType>
        <xsd:restriction base="dms:Lookup"/>
      </xsd:simpleType>
    </xsd:element>
    <xsd:element name="LocLastLocAttemptVersionTypeLookup" ma:index="72" nillable="true" ma:displayName="Loc Last Loc Attempt Version Type" ma:default="" ma:list="{B02123C9-D1B3-425D-A38A-7FDEACDA3FC6}" ma:internalName="LocLastLocAttemptVersionTypeLookup" ma:readOnly="true" ma:showField="LastLocAttemptVersionType" ma:web="c66daf58-3c46-4c48-8560-c485e881f7f9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B02123C9-D1B3-425D-A38A-7FDEACDA3FC6}" ma:internalName="LocNewPublishedVersionLookup" ma:readOnly="true" ma:showField="NewPublishedVersion" ma:web="c66daf58-3c46-4c48-8560-c485e881f7f9">
      <xsd:simpleType>
        <xsd:restriction base="dms:Lookup"/>
      </xsd:simpleType>
    </xsd:element>
    <xsd:element name="LocOverallHandbackStatusLookup" ma:index="76" nillable="true" ma:displayName="Loc Overall Handback Status" ma:default="" ma:list="{B02123C9-D1B3-425D-A38A-7FDEACDA3FC6}" ma:internalName="LocOverallHandbackStatusLookup" ma:readOnly="true" ma:showField="OverallHandbackStatus" ma:web="c66daf58-3c46-4c48-8560-c485e881f7f9">
      <xsd:simpleType>
        <xsd:restriction base="dms:Lookup"/>
      </xsd:simpleType>
    </xsd:element>
    <xsd:element name="LocOverallLocStatusLookup" ma:index="77" nillable="true" ma:displayName="Loc Overall Localize Status" ma:default="" ma:list="{B02123C9-D1B3-425D-A38A-7FDEACDA3FC6}" ma:internalName="LocOverallLocStatusLookup" ma:readOnly="true" ma:showField="OverallLocStatus" ma:web="c66daf58-3c46-4c48-8560-c485e881f7f9">
      <xsd:simpleType>
        <xsd:restriction base="dms:Lookup"/>
      </xsd:simpleType>
    </xsd:element>
    <xsd:element name="LocOverallPreviewStatusLookup" ma:index="78" nillable="true" ma:displayName="Loc Overall Preview Status" ma:default="" ma:list="{B02123C9-D1B3-425D-A38A-7FDEACDA3FC6}" ma:internalName="LocOverallPreviewStatusLookup" ma:readOnly="true" ma:showField="OverallPreviewStatus" ma:web="c66daf58-3c46-4c48-8560-c485e881f7f9">
      <xsd:simpleType>
        <xsd:restriction base="dms:Lookup"/>
      </xsd:simpleType>
    </xsd:element>
    <xsd:element name="LocOverallPublishStatusLookup" ma:index="79" nillable="true" ma:displayName="Loc Overall Publish Status" ma:default="" ma:list="{B02123C9-D1B3-425D-A38A-7FDEACDA3FC6}" ma:internalName="LocOverallPublishStatusLookup" ma:readOnly="true" ma:showField="OverallPublishStatus" ma:web="c66daf58-3c46-4c48-8560-c485e881f7f9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B02123C9-D1B3-425D-A38A-7FDEACDA3FC6}" ma:internalName="LocProcessedForHandoffsLookup" ma:readOnly="true" ma:showField="ProcessedForHandoffs" ma:web="c66daf58-3c46-4c48-8560-c485e881f7f9">
      <xsd:simpleType>
        <xsd:restriction base="dms:Lookup"/>
      </xsd:simpleType>
    </xsd:element>
    <xsd:element name="LocProcessedForMarketsLookup" ma:index="82" nillable="true" ma:displayName="Loc Processed For Markets" ma:default="" ma:list="{B02123C9-D1B3-425D-A38A-7FDEACDA3FC6}" ma:internalName="LocProcessedForMarketsLookup" ma:readOnly="true" ma:showField="ProcessedForMarkets" ma:web="c66daf58-3c46-4c48-8560-c485e881f7f9">
      <xsd:simpleType>
        <xsd:restriction base="dms:Lookup"/>
      </xsd:simpleType>
    </xsd:element>
    <xsd:element name="LocPublishedDependentAssetsLookup" ma:index="83" nillable="true" ma:displayName="Loc Published Dependent Assets" ma:default="" ma:list="{B02123C9-D1B3-425D-A38A-7FDEACDA3FC6}" ma:internalName="LocPublishedDependentAssetsLookup" ma:readOnly="true" ma:showField="PublishedDependentAssets" ma:web="c66daf58-3c46-4c48-8560-c485e881f7f9">
      <xsd:simpleType>
        <xsd:restriction base="dms:Lookup"/>
      </xsd:simpleType>
    </xsd:element>
    <xsd:element name="LocPublishedLinkedAssetsLookup" ma:index="84" nillable="true" ma:displayName="Loc Published Linked Assets" ma:default="" ma:list="{B02123C9-D1B3-425D-A38A-7FDEACDA3FC6}" ma:internalName="LocPublishedLinkedAssetsLookup" ma:readOnly="true" ma:showField="PublishedLinkedAssets" ma:web="c66daf58-3c46-4c48-8560-c485e881f7f9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8612d4a4-f894-4474-9fef-d579f90c35e1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5EEE958E-8061-4FA6-908C-FF1913BBCE99}" ma:internalName="Markets" ma:readOnly="false" ma:showField="MarketName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4424DF09-D473-47CB-8F99-CE4C88C30A56}" ma:internalName="NumOfRatingsLookup" ma:readOnly="true" ma:showField="NumOfRatings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4424DF09-D473-47CB-8F99-CE4C88C30A56}" ma:internalName="PublishStatusLookup" ma:readOnly="false" ma:showField="PublishStatus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8e26204e-beeb-4929-ac8b-f970debed3f2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a0cdb01e-f835-423d-bf84-41ea51f83b24}" ma:internalName="TaxCatchAll" ma:showField="CatchAllData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a0cdb01e-f835-423d-bf84-41ea51f83b24}" ma:internalName="TaxCatchAllLabel" ma:readOnly="true" ma:showField="CatchAllDataLabel" ma:web="c66daf58-3c46-4c48-8560-c485e881f7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8ea6d1-e150-4704-b47c-0a92d6aed386" elementFormDefault="qualified">
    <xsd:import namespace="http://schemas.microsoft.com/office/2006/documentManagement/types"/>
    <xsd:import namespace="http://schemas.microsoft.com/office/infopath/2007/PartnerControls"/>
    <xsd:element name="Description0" ma:index="134" nillable="true" ma:displayName="Description" ma:internalName="Description0">
      <xsd:simpleType>
        <xsd:restriction base="dms:Note"/>
      </xsd:simpleType>
    </xsd:element>
    <xsd:element name="Component" ma:index="135" nillable="true" ma:displayName="Component" ma:internalName="Component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c66daf58-3c46-4c48-8560-c485e881f7f9">english</DirectSourceMarket>
    <ApprovalStatus xmlns="c66daf58-3c46-4c48-8560-c485e881f7f9">InProgress</ApprovalStatus>
    <MarketSpecific xmlns="c66daf58-3c46-4c48-8560-c485e881f7f9">false</MarketSpecific>
    <LocComments xmlns="c66daf58-3c46-4c48-8560-c485e881f7f9" xsi:nil="true"/>
    <ThumbnailAssetId xmlns="c66daf58-3c46-4c48-8560-c485e881f7f9" xsi:nil="true"/>
    <PrimaryImageGen xmlns="c66daf58-3c46-4c48-8560-c485e881f7f9">false</PrimaryImageGen>
    <LegacyData xmlns="c66daf58-3c46-4c48-8560-c485e881f7f9" xsi:nil="true"/>
    <LocRecommendedHandoff xmlns="c66daf58-3c46-4c48-8560-c485e881f7f9" xsi:nil="true"/>
    <BusinessGroup xmlns="c66daf58-3c46-4c48-8560-c485e881f7f9" xsi:nil="true"/>
    <BlockPublish xmlns="c66daf58-3c46-4c48-8560-c485e881f7f9">false</BlockPublish>
    <TPFriendlyName xmlns="c66daf58-3c46-4c48-8560-c485e881f7f9" xsi:nil="true"/>
    <NumericId xmlns="c66daf58-3c46-4c48-8560-c485e881f7f9" xsi:nil="true"/>
    <APEditor xmlns="c66daf58-3c46-4c48-8560-c485e881f7f9">
      <UserInfo>
        <DisplayName/>
        <AccountId xsi:nil="true"/>
        <AccountType/>
      </UserInfo>
    </APEditor>
    <SourceTitle xmlns="c66daf58-3c46-4c48-8560-c485e881f7f9" xsi:nil="true"/>
    <OpenTemplate xmlns="c66daf58-3c46-4c48-8560-c485e881f7f9">true</OpenTemplate>
    <UALocComments xmlns="c66daf58-3c46-4c48-8560-c485e881f7f9" xsi:nil="true"/>
    <ParentAssetId xmlns="c66daf58-3c46-4c48-8560-c485e881f7f9" xsi:nil="true"/>
    <IntlLangReviewDate xmlns="c66daf58-3c46-4c48-8560-c485e881f7f9" xsi:nil="true"/>
    <FeatureTagsTaxHTField0 xmlns="c66daf58-3c46-4c48-8560-c485e881f7f9">
      <Terms xmlns="http://schemas.microsoft.com/office/infopath/2007/PartnerControls"/>
    </FeatureTagsTaxHTField0>
    <PublishStatusLookup xmlns="c66daf58-3c46-4c48-8560-c485e881f7f9">
      <Value>491520</Value>
    </PublishStatusLookup>
    <Providers xmlns="c66daf58-3c46-4c48-8560-c485e881f7f9" xsi:nil="true"/>
    <MachineTranslated xmlns="c66daf58-3c46-4c48-8560-c485e881f7f9">false</MachineTranslated>
    <OriginalSourceMarket xmlns="c66daf58-3c46-4c48-8560-c485e881f7f9">english</OriginalSourceMarket>
    <APDescription xmlns="c66daf58-3c46-4c48-8560-c485e881f7f9" xsi:nil="true"/>
    <ClipArtFilename xmlns="c66daf58-3c46-4c48-8560-c485e881f7f9" xsi:nil="true"/>
    <ContentItem xmlns="c66daf58-3c46-4c48-8560-c485e881f7f9" xsi:nil="true"/>
    <TPInstallLocation xmlns="c66daf58-3c46-4c48-8560-c485e881f7f9" xsi:nil="true"/>
    <PublishTargets xmlns="c66daf58-3c46-4c48-8560-c485e881f7f9">OfficeOnlineVNext</PublishTargets>
    <TimesCloned xmlns="c66daf58-3c46-4c48-8560-c485e881f7f9" xsi:nil="true"/>
    <AssetStart xmlns="c66daf58-3c46-4c48-8560-c485e881f7f9">2012-08-31T01:17:00+00:00</AssetStart>
    <Provider xmlns="c66daf58-3c46-4c48-8560-c485e881f7f9" xsi:nil="true"/>
    <AcquiredFrom xmlns="c66daf58-3c46-4c48-8560-c485e881f7f9">Internal MS</AcquiredFrom>
    <FriendlyTitle xmlns="c66daf58-3c46-4c48-8560-c485e881f7f9" xsi:nil="true"/>
    <LastHandOff xmlns="c66daf58-3c46-4c48-8560-c485e881f7f9" xsi:nil="true"/>
    <TPClientViewer xmlns="c66daf58-3c46-4c48-8560-c485e881f7f9" xsi:nil="true"/>
    <UACurrentWords xmlns="c66daf58-3c46-4c48-8560-c485e881f7f9" xsi:nil="true"/>
    <ArtSampleDocs xmlns="c66daf58-3c46-4c48-8560-c485e881f7f9" xsi:nil="true"/>
    <UALocRecommendation xmlns="c66daf58-3c46-4c48-8560-c485e881f7f9">Localize</UALocRecommendation>
    <Manager xmlns="c66daf58-3c46-4c48-8560-c485e881f7f9" xsi:nil="true"/>
    <ShowIn xmlns="c66daf58-3c46-4c48-8560-c485e881f7f9">Show everywhere</ShowIn>
    <UANotes xmlns="c66daf58-3c46-4c48-8560-c485e881f7f9" xsi:nil="true"/>
    <TemplateStatus xmlns="c66daf58-3c46-4c48-8560-c485e881f7f9">Complete</TemplateStatus>
    <InternalTagsTaxHTField0 xmlns="c66daf58-3c46-4c48-8560-c485e881f7f9">
      <Terms xmlns="http://schemas.microsoft.com/office/infopath/2007/PartnerControls"/>
    </InternalTagsTaxHTField0>
    <CSXHash xmlns="c66daf58-3c46-4c48-8560-c485e881f7f9" xsi:nil="true"/>
    <Downloads xmlns="c66daf58-3c46-4c48-8560-c485e881f7f9">0</Downloads>
    <VoteCount xmlns="c66daf58-3c46-4c48-8560-c485e881f7f9" xsi:nil="true"/>
    <OOCacheId xmlns="c66daf58-3c46-4c48-8560-c485e881f7f9" xsi:nil="true"/>
    <IsDeleted xmlns="c66daf58-3c46-4c48-8560-c485e881f7f9">false</IsDeleted>
    <AssetExpire xmlns="c66daf58-3c46-4c48-8560-c485e881f7f9">2029-01-01T08:00:00+00:00</AssetExpire>
    <DSATActionTaken xmlns="c66daf58-3c46-4c48-8560-c485e881f7f9" xsi:nil="true"/>
    <CSXSubmissionMarket xmlns="c66daf58-3c46-4c48-8560-c485e881f7f9" xsi:nil="true"/>
    <TPExecutable xmlns="c66daf58-3c46-4c48-8560-c485e881f7f9" xsi:nil="true"/>
    <SubmitterId xmlns="c66daf58-3c46-4c48-8560-c485e881f7f9" xsi:nil="true"/>
    <EditorialTags xmlns="c66daf58-3c46-4c48-8560-c485e881f7f9" xsi:nil="true"/>
    <AssetType xmlns="c66daf58-3c46-4c48-8560-c485e881f7f9">TP</AssetType>
    <BugNumber xmlns="c66daf58-3c46-4c48-8560-c485e881f7f9" xsi:nil="true"/>
    <CSXSubmissionDate xmlns="c66daf58-3c46-4c48-8560-c485e881f7f9" xsi:nil="true"/>
    <CSXUpdate xmlns="c66daf58-3c46-4c48-8560-c485e881f7f9">false</CSXUpdate>
    <ApprovalLog xmlns="c66daf58-3c46-4c48-8560-c485e881f7f9" xsi:nil="true"/>
    <Milestone xmlns="c66daf58-3c46-4c48-8560-c485e881f7f9" xsi:nil="true"/>
    <RecommendationsModifier xmlns="c66daf58-3c46-4c48-8560-c485e881f7f9" xsi:nil="true"/>
    <OriginAsset xmlns="c66daf58-3c46-4c48-8560-c485e881f7f9" xsi:nil="true"/>
    <TPComponent xmlns="c66daf58-3c46-4c48-8560-c485e881f7f9" xsi:nil="true"/>
    <AssetId xmlns="c66daf58-3c46-4c48-8560-c485e881f7f9">TP103428844</AssetId>
    <IntlLocPriority xmlns="c66daf58-3c46-4c48-8560-c485e881f7f9" xsi:nil="true"/>
    <PolicheckWords xmlns="c66daf58-3c46-4c48-8560-c485e881f7f9" xsi:nil="true"/>
    <TPLaunchHelpLink xmlns="c66daf58-3c46-4c48-8560-c485e881f7f9" xsi:nil="true"/>
    <TPApplication xmlns="c66daf58-3c46-4c48-8560-c485e881f7f9" xsi:nil="true"/>
    <CrawlForDependencies xmlns="c66daf58-3c46-4c48-8560-c485e881f7f9">false</CrawlForDependencies>
    <HandoffToMSDN xmlns="c66daf58-3c46-4c48-8560-c485e881f7f9" xsi:nil="true"/>
    <PlannedPubDate xmlns="c66daf58-3c46-4c48-8560-c485e881f7f9" xsi:nil="true"/>
    <IntlLangReviewer xmlns="c66daf58-3c46-4c48-8560-c485e881f7f9" xsi:nil="true"/>
    <TrustLevel xmlns="c66daf58-3c46-4c48-8560-c485e881f7f9">1 Microsoft Managed Content</TrustLevel>
    <LocLastLocAttemptVersionLookup xmlns="c66daf58-3c46-4c48-8560-c485e881f7f9">854920</LocLastLocAttemptVersionLookup>
    <IsSearchable xmlns="c66daf58-3c46-4c48-8560-c485e881f7f9">true</IsSearchable>
    <TemplateTemplateType xmlns="c66daf58-3c46-4c48-8560-c485e881f7f9">Excel Spreadsheet Template</TemplateTemplateType>
    <CampaignTagsTaxHTField0 xmlns="c66daf58-3c46-4c48-8560-c485e881f7f9">
      <Terms xmlns="http://schemas.microsoft.com/office/infopath/2007/PartnerControls"/>
    </CampaignTagsTaxHTField0>
    <TPNamespace xmlns="c66daf58-3c46-4c48-8560-c485e881f7f9" xsi:nil="true"/>
    <TaxCatchAll xmlns="c66daf58-3c46-4c48-8560-c485e881f7f9"/>
    <Markets xmlns="c66daf58-3c46-4c48-8560-c485e881f7f9"/>
    <UAProjectedTotalWords xmlns="c66daf58-3c46-4c48-8560-c485e881f7f9" xsi:nil="true"/>
    <LocMarketGroupTiers2 xmlns="c66daf58-3c46-4c48-8560-c485e881f7f9" xsi:nil="true"/>
    <IntlLangReview xmlns="c66daf58-3c46-4c48-8560-c485e881f7f9">false</IntlLangReview>
    <OutputCachingOn xmlns="c66daf58-3c46-4c48-8560-c485e881f7f9">false</OutputCachingOn>
    <AverageRating xmlns="c66daf58-3c46-4c48-8560-c485e881f7f9" xsi:nil="true"/>
    <APAuthor xmlns="c66daf58-3c46-4c48-8560-c485e881f7f9">
      <UserInfo>
        <DisplayName>REDMOND\matthos</DisplayName>
        <AccountId>59</AccountId>
        <AccountType/>
      </UserInfo>
    </APAuthor>
    <LocManualTestRequired xmlns="c66daf58-3c46-4c48-8560-c485e881f7f9">false</LocManualTestRequired>
    <TPCommandLine xmlns="c66daf58-3c46-4c48-8560-c485e881f7f9" xsi:nil="true"/>
    <TPAppVersion xmlns="c66daf58-3c46-4c48-8560-c485e881f7f9" xsi:nil="true"/>
    <EditorialStatus xmlns="c66daf58-3c46-4c48-8560-c485e881f7f9">Complete</EditorialStatus>
    <LastModifiedDateTime xmlns="c66daf58-3c46-4c48-8560-c485e881f7f9" xsi:nil="true"/>
    <ScenarioTagsTaxHTField0 xmlns="c66daf58-3c46-4c48-8560-c485e881f7f9">
      <Terms xmlns="http://schemas.microsoft.com/office/infopath/2007/PartnerControls"/>
    </ScenarioTagsTaxHTField0>
    <OriginalRelease xmlns="c66daf58-3c46-4c48-8560-c485e881f7f9">15</OriginalRelease>
    <TPLaunchHelpLinkType xmlns="c66daf58-3c46-4c48-8560-c485e881f7f9">Template</TPLaunchHelpLinkType>
    <LocalizationTagsTaxHTField0 xmlns="c66daf58-3c46-4c48-8560-c485e881f7f9">
      <Terms xmlns="http://schemas.microsoft.com/office/infopath/2007/PartnerControls"/>
    </LocalizationTagsTaxHTField0>
    <Component xmlns="8e8ea6d1-e150-4704-b47c-0a92d6aed386" xsi:nil="true"/>
    <Description0 xmlns="8e8ea6d1-e150-4704-b47c-0a92d6aed38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074BB756-AC3F-4C13-A7AF-C56CBECB55BB}"/>
</file>

<file path=customXml/itemProps2.xml><?xml version="1.0" encoding="utf-8"?>
<ds:datastoreItem xmlns:ds="http://schemas.openxmlformats.org/officeDocument/2006/customXml" ds:itemID="{2306F54A-0F92-47D4-8CF7-A808763BB905}"/>
</file>

<file path=customXml/itemProps3.xml><?xml version="1.0" encoding="utf-8"?>
<ds:datastoreItem xmlns:ds="http://schemas.openxmlformats.org/officeDocument/2006/customXml" ds:itemID="{80D00ED5-69BE-421D-AA62-F4BB5DD42B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首頁</vt:lpstr>
      <vt:lpstr>個人詳細資料</vt:lpstr>
      <vt:lpstr>旅遊詳細資料</vt:lpstr>
      <vt:lpstr>飯店與活動</vt:lpstr>
      <vt:lpstr>租車</vt:lpstr>
      <vt:lpstr>緊急狀況詳細資料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Administrator</cp:lastModifiedBy>
  <cp:lastPrinted>2012-11-29T10:23:12Z</cp:lastPrinted>
  <dcterms:created xsi:type="dcterms:W3CDTF">2012-08-28T23:08:51Z</dcterms:created>
  <dcterms:modified xsi:type="dcterms:W3CDTF">2013-01-07T08:55:28Z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ternalTags">
    <vt:lpwstr/>
  </property>
  <property fmtid="{D5CDD505-2E9C-101B-9397-08002B2CF9AE}" pid="3" name="ContentTypeId">
    <vt:lpwstr>0x0101009D4095AFEE790E42B52CF3AD35B999BF040086E71550AC00CE488731BAE03648ABFB</vt:lpwstr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