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jpeg" ContentType="image/jpeg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1.xml" ContentType="application/vnd.openxmlformats-officedocument.spreadsheetml.table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tables/table12.xml" ContentType="application/vnd.openxmlformats-officedocument.spreadsheetml.table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Lu\Desktop\Temp2\zh-TW\target\"/>
    </mc:Choice>
  </mc:AlternateContent>
  <bookViews>
    <workbookView xWindow="0" yWindow="0" windowWidth="28800" windowHeight="12000" tabRatio="504" xr2:uid="{00000000-000D-0000-FFFF-FFFF00000000}"/>
  </bookViews>
  <sheets>
    <sheet name="學生名單" sheetId="2" r:id="rId1"/>
    <sheet name="班級名冊" sheetId="1" r:id="rId2"/>
    <sheet name="學生詳細資料" sheetId="5" r:id="rId3"/>
  </sheets>
  <definedNames>
    <definedName name="_xlnm.Print_Titles" localSheetId="0">學生名單!$1:$4</definedName>
    <definedName name="列標題區域1..D13">學生詳細資料!$C$5</definedName>
    <definedName name="列標題區域1..D6">班級名冊!$C$4</definedName>
    <definedName name="列標題區域2..F5">班級名冊!$E$4</definedName>
    <definedName name="學生名單">學生[學生姓名]</definedName>
    <definedName name="學生姓名">學生詳細資料!$D$5</definedName>
    <definedName name="標題​​1">學生[[#Headers],[學生姓名]]</definedName>
    <definedName name="標題2">學生名冊[[#Headers],[學生姓名]]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5" l="1"/>
  <c r="D12" i="5"/>
  <c r="D11" i="5"/>
  <c r="D10" i="5"/>
  <c r="D9" i="5"/>
  <c r="D8" i="5"/>
  <c r="D7" i="5"/>
  <c r="D6" i="5"/>
  <c r="F12" i="1" l="1"/>
  <c r="F11" i="1"/>
  <c r="F10" i="1"/>
  <c r="F9" i="1"/>
  <c r="E12" i="1"/>
  <c r="E11" i="1"/>
  <c r="E10" i="1"/>
  <c r="E9" i="1"/>
  <c r="D12" i="1"/>
  <c r="D11" i="1"/>
  <c r="D10" i="1"/>
  <c r="D9" i="1"/>
  <c r="D6" i="1" l="1"/>
</calcChain>
</file>

<file path=xl/sharedStrings.xml><?xml version="1.0" encoding="utf-8"?>
<sst xmlns="http://schemas.openxmlformats.org/spreadsheetml/2006/main" count="86" uniqueCount="40">
  <si>
    <t>學生名單</t>
  </si>
  <si>
    <t>學生姓名</t>
  </si>
  <si>
    <t>姓名 1</t>
  </si>
  <si>
    <t>姓名 3</t>
  </si>
  <si>
    <t>姓名 4</t>
  </si>
  <si>
    <t>電子郵件</t>
  </si>
  <si>
    <t>電子郵件地址</t>
  </si>
  <si>
    <t>前往 [班級名冊]</t>
  </si>
  <si>
    <t>前往 [學生詳細資料]</t>
  </si>
  <si>
    <t>住家電話</t>
  </si>
  <si>
    <t>手機</t>
  </si>
  <si>
    <t>生日</t>
  </si>
  <si>
    <t>日期</t>
  </si>
  <si>
    <t>緊急連絡人</t>
  </si>
  <si>
    <t>連絡人 1</t>
  </si>
  <si>
    <t>連絡人 2</t>
  </si>
  <si>
    <t>連絡人 3</t>
  </si>
  <si>
    <t>連絡人 4</t>
  </si>
  <si>
    <t>緊急連絡電話</t>
  </si>
  <si>
    <t>醫師</t>
  </si>
  <si>
    <t>醫師 1</t>
  </si>
  <si>
    <t>醫師 2</t>
  </si>
  <si>
    <t>醫師 3</t>
  </si>
  <si>
    <t>醫師 4</t>
  </si>
  <si>
    <t>醫師電話</t>
  </si>
  <si>
    <t xml:space="preserve">  </t>
  </si>
  <si>
    <t>祕訣：若要新增更多學生，請在表格的最後一個儲存格中按下 Tab 鍵。</t>
  </si>
  <si>
    <t>班級名冊</t>
  </si>
  <si>
    <t>課程</t>
  </si>
  <si>
    <t>講師</t>
  </si>
  <si>
    <t>已註冊學生數</t>
  </si>
  <si>
    <t>平面設計學院</t>
  </si>
  <si>
    <t>課程名稱</t>
  </si>
  <si>
    <t>講師 1</t>
  </si>
  <si>
    <t>前往 [學生名單]</t>
  </si>
  <si>
    <t>開始日期</t>
  </si>
  <si>
    <t>結束日期</t>
  </si>
  <si>
    <t>學生詳細資料</t>
  </si>
  <si>
    <t>祕訣：請從儲存格 D5 的下拉式清單中選取學生來更新學生詳細資料。</t>
  </si>
  <si>
    <t>姓名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</si>
</sst>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@\ \ *-"/>
    <numFmt numFmtId="169" formatCode="[DBNum1][$-404]yyyy&quot;年&quot;m&quot;月&quot;d&quot;日&quot;;@"/>
    <numFmt numFmtId="170" formatCode="[&lt;=9999999]###\-####;\(0#\)\ ###\-####"/>
    <numFmt numFmtId="171" formatCode="yyyy&quot;年&quot;m&quot;月&quot;d&quot;日&quot;;@"/>
  </numFmts>
  <fonts count="30">
    <font>
      <sz val="11"/>
      <color theme="1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i/>
      <sz val="11"/>
      <color theme="1" tint="0.34998626667073579"/>
      <name val="Microsoft JhengHei UI"/>
      <family val="2"/>
    </font>
    <font>
      <u/>
      <sz val="11"/>
      <color theme="11"/>
      <name val="Microsoft JhengHei UI"/>
      <family val="2"/>
    </font>
    <font>
      <sz val="11"/>
      <color rgb="FF006100"/>
      <name val="Microsoft JhengHei UI"/>
      <family val="2"/>
    </font>
    <font>
      <b/>
      <sz val="15"/>
      <color theme="3"/>
      <name val="Microsoft JhengHei UI"/>
      <family val="2"/>
    </font>
    <font>
      <b/>
      <sz val="13"/>
      <color theme="3"/>
      <name val="Microsoft JhengHei UI"/>
      <family val="2"/>
    </font>
    <font>
      <b/>
      <sz val="11"/>
      <color theme="3"/>
      <name val="Microsoft JhengHei UI"/>
      <family val="2"/>
    </font>
    <font>
      <u/>
      <sz val="11"/>
      <color theme="4" tint="-0.499984740745262"/>
      <name val="Microsoft JhengHei UI"/>
      <family val="2"/>
    </font>
    <font>
      <sz val="11"/>
      <color rgb="FF3F3F76"/>
      <name val="Microsoft JhengHei UI"/>
      <family val="2"/>
    </font>
    <font>
      <sz val="11"/>
      <color rgb="FF9C5700"/>
      <name val="Microsoft JhengHei UI"/>
      <family val="2"/>
    </font>
    <font>
      <sz val="11"/>
      <color theme="1" tint="0.34998626667073579"/>
      <name val="Microsoft JhengHei UI"/>
      <family val="2"/>
    </font>
    <font>
      <b/>
      <sz val="11"/>
      <color rgb="FF3F3F3F"/>
      <name val="Microsoft JhengHei UI"/>
      <family val="2"/>
    </font>
    <font>
      <sz val="18"/>
      <color theme="3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b/>
      <sz val="28"/>
      <color theme="0"/>
      <name val="Microsoft JhengHei UI"/>
      <family val="2"/>
    </font>
    <font>
      <u/>
      <sz val="11"/>
      <color theme="0"/>
      <name val="Microsoft JhengHei UI"/>
      <family val="2"/>
    </font>
    <font>
      <b/>
      <sz val="11"/>
      <color theme="1" tint="0.34998626667073579"/>
      <name val="Microsoft JhengHei UI"/>
      <family val="2"/>
    </font>
    <font>
      <b/>
      <sz val="16"/>
      <color theme="4" tint="-0.499984740745262"/>
      <name val="Microsoft JhengHei UI"/>
      <family val="2"/>
    </font>
    <font>
      <b/>
      <sz val="11"/>
      <color theme="4" tint="-0.499984740745262"/>
      <name val="Microsoft JhengHei UI"/>
      <family val="2"/>
    </font>
    <font>
      <sz val="11"/>
      <color theme="1"/>
      <name val="Microsoft JhengHei UI"/>
      <family val="2"/>
      <charset val="136"/>
    </font>
    <font>
      <u/>
      <sz val="11"/>
      <color theme="0"/>
      <name val="Microsoft JhengHei UI"/>
      <family val="2"/>
      <charset val="136"/>
    </font>
    <font>
      <b/>
      <sz val="28"/>
      <color theme="0"/>
      <name val="Microsoft JhengHei UI"/>
      <family val="2"/>
      <charset val="136"/>
    </font>
    <font>
      <sz val="11"/>
      <color theme="1" tint="0.34998626667073579"/>
      <name val="Microsoft JhengHei UI"/>
      <family val="2"/>
      <charset val="136"/>
    </font>
    <font>
      <sz val="9"/>
      <name val="細明體"/>
      <family val="3"/>
      <charset val="136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 wrapText="1"/>
    </xf>
    <xf numFmtId="0" fontId="13" fillId="3" borderId="1" applyNumberFormat="0" applyProtection="0">
      <alignment wrapText="1"/>
    </xf>
    <xf numFmtId="0" fontId="4" fillId="2" borderId="1" applyNumberFormat="0" applyAlignment="0" applyProtection="0"/>
    <xf numFmtId="168" fontId="6" fillId="0" borderId="3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167" fontId="1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0" fontId="9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" fillId="6" borderId="2" applyNumberFormat="0" applyAlignment="0" applyProtection="0"/>
    <xf numFmtId="0" fontId="18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3" fillId="8" borderId="0" applyNumberFormat="0" applyBorder="0" applyAlignment="0" applyProtection="0"/>
    <xf numFmtId="0" fontId="14" fillId="9" borderId="0" applyNumberFormat="0" applyBorder="0" applyAlignment="0" applyProtection="0"/>
    <xf numFmtId="0" fontId="16" fillId="2" borderId="16" applyNumberFormat="0" applyAlignment="0" applyProtection="0"/>
    <xf numFmtId="0" fontId="4" fillId="0" borderId="17" applyNumberFormat="0" applyFill="0" applyAlignment="0" applyProtection="0"/>
    <xf numFmtId="0" fontId="5" fillId="10" borderId="18" applyNumberFormat="0" applyAlignment="0" applyProtection="0"/>
    <xf numFmtId="0" fontId="19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8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8" xfId="0" applyBorder="1">
      <alignment vertical="center" wrapText="1"/>
    </xf>
    <xf numFmtId="0" fontId="0" fillId="0" borderId="12" xfId="0" applyBorder="1">
      <alignment vertical="center" wrapText="1"/>
    </xf>
    <xf numFmtId="0" fontId="0" fillId="0" borderId="12" xfId="0" applyFont="1" applyBorder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0" borderId="0" xfId="0" applyFont="1">
      <alignment vertical="center" wrapText="1"/>
    </xf>
    <xf numFmtId="0" fontId="0" fillId="0" borderId="8" xfId="0" applyFont="1" applyBorder="1">
      <alignment vertical="center" wrapText="1"/>
    </xf>
    <xf numFmtId="0" fontId="0" fillId="0" borderId="11" xfId="0" applyFont="1" applyBorder="1">
      <alignment vertical="center" wrapText="1"/>
    </xf>
    <xf numFmtId="0" fontId="0" fillId="0" borderId="13" xfId="0" applyFont="1" applyBorder="1">
      <alignment vertical="center" wrapText="1"/>
    </xf>
    <xf numFmtId="0" fontId="0" fillId="0" borderId="14" xfId="0" applyFont="1" applyBorder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>
      <alignment vertical="center" wrapText="1"/>
    </xf>
    <xf numFmtId="0" fontId="22" fillId="5" borderId="0" xfId="0" applyFont="1" applyFill="1" applyBorder="1" applyAlignment="1">
      <alignment horizontal="left" vertical="center" wrapText="1" indent="1"/>
    </xf>
    <xf numFmtId="0" fontId="15" fillId="5" borderId="0" xfId="0" applyFont="1" applyFill="1" applyBorder="1" applyAlignment="1">
      <alignment horizontal="left" vertical="center" wrapText="1"/>
    </xf>
    <xf numFmtId="0" fontId="22" fillId="5" borderId="0" xfId="0" applyFont="1" applyFill="1" applyBorder="1" applyAlignment="1">
      <alignment vertical="center" wrapText="1"/>
    </xf>
    <xf numFmtId="0" fontId="24" fillId="0" borderId="15" xfId="0" applyFont="1" applyBorder="1" applyAlignment="1">
      <alignment horizontal="left" vertical="center" indent="1"/>
    </xf>
    <xf numFmtId="0" fontId="22" fillId="0" borderId="1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 indent="1"/>
    </xf>
    <xf numFmtId="0" fontId="15" fillId="0" borderId="7" xfId="0" applyFont="1" applyBorder="1" applyAlignment="1">
      <alignment horizontal="left" vertical="center"/>
    </xf>
    <xf numFmtId="169" fontId="15" fillId="0" borderId="7" xfId="0" applyNumberFormat="1" applyFont="1" applyBorder="1" applyAlignment="1">
      <alignment horizontal="left" vertical="center"/>
    </xf>
    <xf numFmtId="0" fontId="15" fillId="0" borderId="7" xfId="0" applyNumberFormat="1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 indent="1"/>
    </xf>
    <xf numFmtId="0" fontId="25" fillId="0" borderId="11" xfId="0" applyFont="1" applyBorder="1">
      <alignment vertical="center" wrapText="1"/>
    </xf>
    <xf numFmtId="0" fontId="25" fillId="0" borderId="0" xfId="0" applyFont="1" applyFill="1" applyBorder="1" applyAlignment="1">
      <alignment horizontal="left" vertical="center" indent="1"/>
    </xf>
    <xf numFmtId="0" fontId="25" fillId="0" borderId="0" xfId="0" applyFont="1" applyFill="1" applyBorder="1" applyAlignment="1">
      <alignment vertical="center"/>
    </xf>
    <xf numFmtId="0" fontId="25" fillId="0" borderId="12" xfId="0" applyFont="1" applyBorder="1">
      <alignment vertical="center" wrapText="1"/>
    </xf>
    <xf numFmtId="0" fontId="25" fillId="0" borderId="0" xfId="0" applyFont="1" applyFill="1">
      <alignment vertical="center" wrapText="1"/>
    </xf>
    <xf numFmtId="14" fontId="25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>
      <alignment vertical="center" wrapText="1"/>
    </xf>
    <xf numFmtId="0" fontId="25" fillId="0" borderId="13" xfId="0" applyFont="1" applyBorder="1">
      <alignment vertical="center" wrapText="1"/>
    </xf>
    <xf numFmtId="0" fontId="25" fillId="0" borderId="4" xfId="0" applyFont="1" applyBorder="1" applyAlignment="1"/>
    <xf numFmtId="0" fontId="25" fillId="0" borderId="14" xfId="0" applyFont="1" applyBorder="1" applyAlignment="1"/>
    <xf numFmtId="170" fontId="25" fillId="0" borderId="0" xfId="0" applyNumberFormat="1" applyFont="1" applyFill="1" applyBorder="1" applyAlignment="1">
      <alignment horizontal="left" vertical="center"/>
    </xf>
    <xf numFmtId="170" fontId="0" fillId="0" borderId="0" xfId="0" applyNumberFormat="1" applyFont="1" applyBorder="1" applyAlignment="1">
      <alignment horizontal="left" vertical="center"/>
    </xf>
    <xf numFmtId="171" fontId="15" fillId="5" borderId="0" xfId="0" applyNumberFormat="1" applyFont="1" applyFill="1" applyBorder="1" applyAlignment="1">
      <alignment horizontal="left" vertical="center" wrapText="1"/>
    </xf>
    <xf numFmtId="170" fontId="15" fillId="0" borderId="7" xfId="0" applyNumberFormat="1" applyFont="1" applyBorder="1" applyAlignment="1">
      <alignment horizontal="left" vertical="center"/>
    </xf>
    <xf numFmtId="170" fontId="15" fillId="0" borderId="4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1" fillId="0" borderId="9" xfId="4" applyFont="1" applyBorder="1" applyAlignment="1">
      <alignment horizontal="right" vertical="center" wrapText="1"/>
    </xf>
    <xf numFmtId="0" fontId="26" fillId="0" borderId="9" xfId="4" applyFont="1" applyBorder="1" applyAlignment="1">
      <alignment horizontal="right" vertical="center" wrapText="1"/>
    </xf>
    <xf numFmtId="0" fontId="26" fillId="0" borderId="10" xfId="4" applyFont="1" applyBorder="1" applyAlignment="1">
      <alignment horizontal="right" vertical="center" wrapText="1"/>
    </xf>
    <xf numFmtId="0" fontId="26" fillId="0" borderId="0" xfId="4" applyFont="1" applyBorder="1" applyAlignment="1">
      <alignment horizontal="right" vertical="center" wrapText="1" indent="1"/>
    </xf>
    <xf numFmtId="0" fontId="26" fillId="0" borderId="12" xfId="4" applyFont="1" applyBorder="1" applyAlignment="1">
      <alignment horizontal="right" vertical="center" wrapText="1" indent="1"/>
    </xf>
    <xf numFmtId="0" fontId="28" fillId="4" borderId="11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6" fillId="0" borderId="0" xfId="4" applyFont="1" applyBorder="1" applyAlignment="1">
      <alignment horizontal="center" vertical="center" wrapText="1"/>
    </xf>
    <xf numFmtId="0" fontId="26" fillId="0" borderId="12" xfId="4" applyFont="1" applyBorder="1" applyAlignment="1">
      <alignment horizontal="center" vertical="center" wrapText="1"/>
    </xf>
    <xf numFmtId="0" fontId="21" fillId="0" borderId="9" xfId="4" applyFont="1" applyBorder="1" applyAlignment="1">
      <alignment horizontal="center" vertical="center" wrapText="1"/>
    </xf>
    <xf numFmtId="0" fontId="26" fillId="0" borderId="9" xfId="4" applyFont="1" applyBorder="1" applyAlignment="1">
      <alignment horizontal="center" vertical="center" wrapText="1"/>
    </xf>
    <xf numFmtId="0" fontId="26" fillId="0" borderId="10" xfId="4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6" fillId="0" borderId="0" xfId="4" applyFont="1" applyBorder="1" applyAlignment="1">
      <alignment horizontal="right" vertical="center" wrapText="1"/>
    </xf>
    <xf numFmtId="0" fontId="26" fillId="0" borderId="12" xfId="4" applyFont="1" applyBorder="1" applyAlignment="1">
      <alignment horizontal="right" vertical="center" wrapText="1"/>
    </xf>
    <xf numFmtId="0" fontId="15" fillId="4" borderId="0" xfId="0" applyFont="1" applyFill="1" applyAlignment="1">
      <alignment horizontal="center" vertical="center"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9" builtinId="27" customBuiltin="1"/>
    <cellStyle name="Calculation" xfId="2" builtinId="22" customBuiltin="1"/>
    <cellStyle name="Check Cell" xfId="23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3" builtinId="53" customBuiltin="1"/>
    <cellStyle name="Followed Hyperlink" xfId="5" builtinId="9" customBuiltin="1"/>
    <cellStyle name="Good" xfId="18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7" builtinId="19" customBuiltin="1"/>
    <cellStyle name="Hyperlink" xfId="4" builtinId="8" customBuiltin="1"/>
    <cellStyle name="Input" xfId="1" builtinId="20" customBuiltin="1"/>
    <cellStyle name="Linked Cell" xfId="22" builtinId="24" customBuiltin="1"/>
    <cellStyle name="Neutral" xfId="20" builtinId="28" customBuiltin="1"/>
    <cellStyle name="Normal" xfId="0" builtinId="0" customBuiltin="1"/>
    <cellStyle name="Note" xfId="14" builtinId="10" customBuiltin="1"/>
    <cellStyle name="Output" xfId="21" builtinId="21" customBuiltin="1"/>
    <cellStyle name="Percent" xfId="10" builtinId="5" customBuiltin="1"/>
    <cellStyle name="Title" xfId="16" builtinId="15" customBuiltin="1"/>
    <cellStyle name="Total" xfId="15" builtinId="25" customBuiltin="1"/>
    <cellStyle name="Warning Text" xfId="24" builtinId="11" customBuiltin="1"/>
  </cellStyles>
  <dxfs count="35"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/>
        <right style="thick">
          <color theme="4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70" formatCode="[&lt;=9999999]###\-####;\(0#\)\ ###\-##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70" formatCode="[&lt;=9999999]###\-####;\(0#\)\ ###\-##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70" formatCode="[&lt;=9999999]###\-####;\(0#\)\ ###\-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70" formatCode="[&lt;=9999999]###\-####;\(0#\)\ ###\-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72" formatCode="yyyy/m/d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70" formatCode="[&lt;=9999999]###\-####;\(0#\)\ ###\-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70" formatCode="[&lt;=9999999]###\-####;\(0#\)\ ###\-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 style="thick">
          <color theme="4" tint="-0.499984740745262"/>
        </right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b/>
        <i val="0"/>
        <color theme="1" tint="0.34998626667073579"/>
      </font>
      <fill>
        <patternFill patternType="solid">
          <fgColor theme="4"/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>
        <left/>
        <right style="thick">
          <color theme="4" tint="-0.499984740745262"/>
        </right>
        <top style="thick">
          <color theme="4" tint="-0.499984740745262"/>
        </top>
        <bottom style="thick">
          <color theme="4" tint="-0.499984740745262"/>
        </bottom>
        <vertical/>
        <horizontal style="thin">
          <color theme="4" tint="-0.499984740745262"/>
        </horizontal>
      </border>
    </dxf>
  </dxfs>
  <tableStyles count="1" defaultTableStyle="ClassRoster_table1" defaultPivotStyle="PivotStyleLight16">
    <tableStyle name="ClassRoster_table1" pivot="0" count="6" xr9:uid="{00000000-0011-0000-FFFF-FFFF00000000}">
      <tableStyleElement type="wholeTable" dxfId="34"/>
      <tableStyleElement type="headerRow" dxfId="33"/>
      <tableStyleElement type="firstColumn" dxfId="32"/>
      <tableStyleElement type="lastColumn" dxfId="31"/>
      <tableStyleElement type="firstHeaderCell" dxfId="30"/>
      <tableStyleElement type="lastHeaderCell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hyperlink" Target="#'&#29677;&#32026;&#21517;&#20874;'!A1" TargetMode="External" Id="rId2" /><Relationship Type="http://schemas.openxmlformats.org/officeDocument/2006/relationships/hyperlink" Target="#'&#23416;&#29983;&#35443;&#32048;&#36039;&#26009;'!A1" TargetMode="External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hyperlink" Target="#'&#23416;&#29983;&#21517;&#21934;'!A1" TargetMode="External" Id="rId2" /><Relationship Type="http://schemas.openxmlformats.org/officeDocument/2006/relationships/hyperlink" Target="#'&#23416;&#29983;&#35443;&#32048;&#36039;&#26009;'!A1" TargetMode="External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hyperlink" Target="#'&#23416;&#29983;&#21517;&#21934;'!A1" TargetMode="External" Id="rId2" /><Relationship Type="http://schemas.openxmlformats.org/officeDocument/2006/relationships/hyperlink" Target="#'&#29677;&#32026;&#21517;&#20874;'!A1" TargetMode="External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1417429</xdr:colOff>
      <xdr:row>2</xdr:row>
      <xdr:rowOff>29576</xdr:rowOff>
    </xdr:from>
    <xdr:to>
      <xdr:col>12</xdr:col>
      <xdr:colOff>8618</xdr:colOff>
      <xdr:row>2</xdr:row>
      <xdr:rowOff>221600</xdr:rowOff>
    </xdr:to>
    <xdr:sp macro="" textlink="">
      <xdr:nvSpPr>
        <xdr:cNvPr id="4" name="前往 [學生詳細資料]" descr="Student Details navigation button">
          <a:hlinkClick xmlns:r="http://schemas.openxmlformats.org/officeDocument/2006/relationships" r:id="rId1" tooltip="選取以瀏覽至 [學生詳細資料​​] 工作表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4238079" y="639176"/>
          <a:ext cx="2486914" cy="1920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zh-tw" sz="1100" b="1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前往 [學生詳細資料]</a:t>
          </a:r>
        </a:p>
      </xdr:txBody>
    </xdr:sp>
    <xdr:clientData fPrintsWithSheet="0"/>
  </xdr:twoCellAnchor>
  <xdr:twoCellAnchor editAs="oneCell">
    <xdr:from>
      <xdr:col>2</xdr:col>
      <xdr:colOff>0</xdr:colOff>
      <xdr:row>1</xdr:row>
      <xdr:rowOff>0</xdr:rowOff>
    </xdr:from>
    <xdr:to>
      <xdr:col>3</xdr:col>
      <xdr:colOff>1248150</xdr:colOff>
      <xdr:row>2</xdr:row>
      <xdr:rowOff>274572</xdr:rowOff>
    </xdr:to>
    <xdr:sp macro="" textlink="C2">
      <xdr:nvSpPr>
        <xdr:cNvPr id="7" name="學生名單" descr="Student Lis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47650" y="219075"/>
          <a:ext cx="3096000" cy="684147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/>
          <a:fld id="{4E5C5A06-5E1B-41EF-8A1D-AD9F8790E807}" type="TxLink">
            <a:rPr lang="en-US" sz="2800" b="1" i="0" u="none" strike="noStrike">
              <a:solidFill>
                <a:srgbClr val="FFFFFF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pPr algn="ctr" rtl="0"/>
            <a:t>學生名單</a:t>
          </a:fld>
          <a:endParaRPr lang="en-US" sz="2800" b="1">
            <a:solidFill>
              <a:schemeClr val="bg1"/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/>
  </xdr:twoCellAnchor>
  <xdr:twoCellAnchor editAs="oneCell">
    <xdr:from>
      <xdr:col>9</xdr:col>
      <xdr:colOff>1416255</xdr:colOff>
      <xdr:row>1</xdr:row>
      <xdr:rowOff>132433</xdr:rowOff>
    </xdr:from>
    <xdr:to>
      <xdr:col>12</xdr:col>
      <xdr:colOff>7525</xdr:colOff>
      <xdr:row>1</xdr:row>
      <xdr:rowOff>324457</xdr:rowOff>
    </xdr:to>
    <xdr:sp macro="" textlink="">
      <xdr:nvSpPr>
        <xdr:cNvPr id="3" name="前往 [班級名冊]" descr="Class Roster navigation button">
          <a:hlinkClick xmlns:r="http://schemas.openxmlformats.org/officeDocument/2006/relationships" r:id="rId2" tooltip="選取以瀏覽至 [班級名冊] 工作表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236905" y="332458"/>
          <a:ext cx="2486995" cy="1920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zh-tw" sz="1100" b="1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前往 [班級名冊]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5715</xdr:rowOff>
    </xdr:from>
    <xdr:to>
      <xdr:col>2</xdr:col>
      <xdr:colOff>3092825</xdr:colOff>
      <xdr:row>2</xdr:row>
      <xdr:rowOff>280140</xdr:rowOff>
    </xdr:to>
    <xdr:sp macro="" textlink="C2">
      <xdr:nvSpPr>
        <xdr:cNvPr id="4" name="班級名冊" descr="Class Roster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47650" y="224790"/>
          <a:ext cx="3096000" cy="68400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/>
          <a:fld id="{A216D4F5-83C8-4E87-A21B-328C609D29F1}" type="TxLink">
            <a:rPr lang="en-US" sz="2800" b="1" i="0" u="none" strike="noStrike">
              <a:solidFill>
                <a:srgbClr val="FFFFFF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pPr algn="ctr" rtl="0"/>
            <a:t>班級名冊</a:t>
          </a:fld>
          <a:endParaRPr lang="en-US" sz="2800" b="1">
            <a:solidFill>
              <a:schemeClr val="bg1"/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/>
  </xdr:twoCellAnchor>
  <xdr:twoCellAnchor editAs="oneCell">
    <xdr:from>
      <xdr:col>4</xdr:col>
      <xdr:colOff>901429</xdr:colOff>
      <xdr:row>2</xdr:row>
      <xdr:rowOff>33984</xdr:rowOff>
    </xdr:from>
    <xdr:to>
      <xdr:col>7</xdr:col>
      <xdr:colOff>13699</xdr:colOff>
      <xdr:row>2</xdr:row>
      <xdr:rowOff>224784</xdr:rowOff>
    </xdr:to>
    <xdr:sp macro="" textlink="">
      <xdr:nvSpPr>
        <xdr:cNvPr id="5" name="前往 [學生詳細資料]" descr="Student Details navigation button">
          <a:hlinkClick xmlns:r="http://schemas.openxmlformats.org/officeDocument/2006/relationships" r:id="rId1" tooltip="選取以瀏覽至 [學生詳細資料​​] 工作表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416654" y="643584"/>
          <a:ext cx="2522220" cy="1908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lvl="0" algn="l" rtl="0"/>
          <a:r>
            <a:rPr lang="zh-tw" sz="1100" b="1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前往 [學生詳細資料]</a:t>
          </a:r>
        </a:p>
      </xdr:txBody>
    </xdr:sp>
    <xdr:clientData fPrintsWithSheet="0"/>
  </xdr:twoCellAnchor>
  <xdr:twoCellAnchor editAs="oneCell">
    <xdr:from>
      <xdr:col>4</xdr:col>
      <xdr:colOff>901429</xdr:colOff>
      <xdr:row>1</xdr:row>
      <xdr:rowOff>130722</xdr:rowOff>
    </xdr:from>
    <xdr:to>
      <xdr:col>7</xdr:col>
      <xdr:colOff>13699</xdr:colOff>
      <xdr:row>1</xdr:row>
      <xdr:rowOff>321522</xdr:rowOff>
    </xdr:to>
    <xdr:sp macro="" textlink="">
      <xdr:nvSpPr>
        <xdr:cNvPr id="3" name="前往 [學生名單]" descr="Student List navigation button">
          <a:hlinkClick xmlns:r="http://schemas.openxmlformats.org/officeDocument/2006/relationships" r:id="rId2" tooltip="選取以瀏覽至 [學生名單] 工作表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16654" y="330747"/>
          <a:ext cx="2522220" cy="1908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zh-tw" sz="1100" b="1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前往 [學生名單]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10259</xdr:colOff>
      <xdr:row>1</xdr:row>
      <xdr:rowOff>7481</xdr:rowOff>
    </xdr:from>
    <xdr:to>
      <xdr:col>2</xdr:col>
      <xdr:colOff>3106259</xdr:colOff>
      <xdr:row>2</xdr:row>
      <xdr:rowOff>281906</xdr:rowOff>
    </xdr:to>
    <xdr:sp macro="" textlink="C2">
      <xdr:nvSpPr>
        <xdr:cNvPr id="27" name="學生詳細資料" descr="Student details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257909" y="226556"/>
          <a:ext cx="3096000" cy="68400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Ins="91440" rtlCol="0" anchor="ctr">
          <a:noAutofit/>
        </a:bodyPr>
        <a:lstStyle/>
        <a:p>
          <a:pPr algn="ctr" rtl="0"/>
          <a:fld id="{66EE8BF1-1BB7-40B6-BD43-5DE580D9C20E}" type="TxLink">
            <a:rPr lang="en-US" sz="2800" b="1" i="0" u="none" strike="noStrike">
              <a:solidFill>
                <a:srgbClr val="FFFFFF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pPr algn="ctr" rtl="0"/>
            <a:t>學生詳細資料</a:t>
          </a:fld>
          <a:endParaRPr lang="en-US" sz="2800" b="1">
            <a:solidFill>
              <a:schemeClr val="bg1"/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/>
  </xdr:twoCellAnchor>
  <xdr:twoCellAnchor editAs="oneCell">
    <xdr:from>
      <xdr:col>3</xdr:col>
      <xdr:colOff>1532694</xdr:colOff>
      <xdr:row>2</xdr:row>
      <xdr:rowOff>51613</xdr:rowOff>
    </xdr:from>
    <xdr:to>
      <xdr:col>4</xdr:col>
      <xdr:colOff>134970</xdr:colOff>
      <xdr:row>2</xdr:row>
      <xdr:rowOff>243637</xdr:rowOff>
    </xdr:to>
    <xdr:sp macro="" textlink="">
      <xdr:nvSpPr>
        <xdr:cNvPr id="3" name="前往 [班級名冊]" descr="Class Roster navigation button">
          <a:hlinkClick xmlns:r="http://schemas.openxmlformats.org/officeDocument/2006/relationships" r:id="rId1" tooltip="選取以瀏覽至 [班級名冊] 工作表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323644" y="661213"/>
          <a:ext cx="2278926" cy="1920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zh-tw" sz="1050" b="1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前往 [班級名冊]</a:t>
          </a:r>
        </a:p>
      </xdr:txBody>
    </xdr:sp>
    <xdr:clientData fPrintsWithSheet="0"/>
  </xdr:twoCellAnchor>
  <xdr:twoCellAnchor editAs="oneCell">
    <xdr:from>
      <xdr:col>3</xdr:col>
      <xdr:colOff>1535075</xdr:colOff>
      <xdr:row>1</xdr:row>
      <xdr:rowOff>140866</xdr:rowOff>
    </xdr:from>
    <xdr:to>
      <xdr:col>4</xdr:col>
      <xdr:colOff>137351</xdr:colOff>
      <xdr:row>1</xdr:row>
      <xdr:rowOff>332890</xdr:rowOff>
    </xdr:to>
    <xdr:sp macro="" textlink="">
      <xdr:nvSpPr>
        <xdr:cNvPr id="2" name="前往 [學生名單]" descr="Student List navigation button">
          <a:hlinkClick xmlns:r="http://schemas.openxmlformats.org/officeDocument/2006/relationships" r:id="rId2" tooltip="選取以瀏覽至 [學生名單] 工作表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326025" y="340891"/>
          <a:ext cx="2278926" cy="1920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zh-tw" sz="1050" b="1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前往 [學生名單]</a:t>
          </a:r>
        </a:p>
      </xdr:txBody>
    </xdr:sp>
    <xdr:clientData fPrintsWithSheet="0"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學生" displayName="學生" ref="C4:L8" headerRowDxfId="28" dataDxfId="27">
  <tableColumns count="10">
    <tableColumn id="15" xr3:uid="{00000000-0010-0000-0000-00000F000000}" name="學生姓名" totalsRowLabel="合計" dataDxfId="26" totalsRowDxfId="25"/>
    <tableColumn id="3" xr3:uid="{00000000-0010-0000-0000-000003000000}" name="電子郵件" dataDxfId="24" totalsRowDxfId="23"/>
    <tableColumn id="4" xr3:uid="{00000000-0010-0000-0000-000004000000}" name="住家電話" dataDxfId="22" totalsRowDxfId="21"/>
    <tableColumn id="5" xr3:uid="{00000000-0010-0000-0000-000005000000}" name="手機" dataDxfId="20" totalsRowDxfId="19"/>
    <tableColumn id="6" xr3:uid="{00000000-0010-0000-0000-000006000000}" name="生日" dataDxfId="18" totalsRowDxfId="17"/>
    <tableColumn id="7" xr3:uid="{00000000-0010-0000-0000-000007000000}" name="緊急連絡人" dataDxfId="16" totalsRowDxfId="15"/>
    <tableColumn id="8" xr3:uid="{00000000-0010-0000-0000-000008000000}" name="緊急連絡電話" dataDxfId="14" totalsRowDxfId="13"/>
    <tableColumn id="9" xr3:uid="{00000000-0010-0000-0000-000009000000}" name="醫師" dataDxfId="12" totalsRowDxfId="11"/>
    <tableColumn id="10" xr3:uid="{00000000-0010-0000-0000-00000A000000}" name="醫師電話" dataDxfId="10" totalsRowDxfId="9"/>
    <tableColumn id="2" xr3:uid="{00000000-0010-0000-0000-000002000000}" name="  " totalsRowFunction="count" dataDxfId="8" totalsRowDxfId="7"/>
  </tableColumns>
  <tableStyleInfo name="ClassRoster_table1" showFirstColumn="0" showLastColumn="1" showRowStripes="1" showColumnStripes="0"/>
  <extLst>
    <ext xmlns:x14="http://schemas.microsoft.com/office/spreadsheetml/2009/9/main" uri="{504A1905-F514-4f6f-8877-14C23A59335A}">
      <x14:table altTextSummary="請在此表格中輸入學生姓名、電子郵件地址、住家與手機電話號碼、出生日期、緊急連絡人詳細資料與醫師的詳細資料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學生名冊" displayName="學生名冊" ref="C8:G12" totalsRowShown="0" headerRowDxfId="6" dataDxfId="5">
  <tableColumns count="5">
    <tableColumn id="1" xr3:uid="{00000000-0010-0000-0100-000001000000}" name="學生姓名" dataDxfId="4"/>
    <tableColumn id="2" xr3:uid="{00000000-0010-0000-0100-000002000000}" name="電子郵件" dataDxfId="3">
      <calculatedColumnFormula>IFERROR(VLOOKUP(學生名冊[[#This Row],[學生姓名]],學生[],2),"")</calculatedColumnFormula>
    </tableColumn>
    <tableColumn id="3" xr3:uid="{00000000-0010-0000-0100-000003000000}" name="住家電話" dataDxfId="2">
      <calculatedColumnFormula>IFERROR(VLOOKUP(學生名冊[[#This Row],[學生姓名]],學生[],3),"")</calculatedColumnFormula>
    </tableColumn>
    <tableColumn id="4" xr3:uid="{00000000-0010-0000-0100-000004000000}" name="手機" dataDxfId="1">
      <calculatedColumnFormula>IFERROR(VLOOKUP(學生名冊[[#This Row],[學生姓名]],學生[],4),"")</calculatedColumnFormula>
    </tableColumn>
    <tableColumn id="6" xr3:uid="{00000000-0010-0000-0100-000006000000}" name="  " dataDxfId="0"/>
  </tableColumns>
  <tableStyleInfo name="ClassRoster_table1" showFirstColumn="0" showLastColumn="1" showRowStripes="1" showColumnStripes="0"/>
  <extLst>
    <ext xmlns:x14="http://schemas.microsoft.com/office/spreadsheetml/2009/9/main" uri="{504A1905-F514-4f6f-8877-14C23A59335A}">
      <x14:table altTextSummary="選取學生姓名，其他詳細資料會自動更新於此工作表中"/>
    </ext>
  </extLst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2.jpeg" Id="rId2" /><Relationship Type="http://schemas.openxmlformats.org/officeDocument/2006/relationships/image" Target="/xl/media/image12.jpeg" Id="rId1" /></Relationships>
</file>

<file path=xl/theme/theme11.xml><?xml version="1.0" encoding="utf-8"?>
<a:theme xmlns:a="http://schemas.openxmlformats.org/drawingml/2006/main" name="Sketchbook">
  <a:themeElements>
    <a:clrScheme name="ClassRost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ClassRoster_fonts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ketchbook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alpha val="94000"/>
                <a:satMod val="120000"/>
                <a:lumMod val="110000"/>
              </a:schemeClr>
            </a:gs>
            <a:gs pos="100000">
              <a:schemeClr val="phClr">
                <a:tint val="80000"/>
                <a:shade val="100000"/>
                <a:satMod val="140000"/>
                <a:lumMod val="12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100000"/>
                <a:shade val="100000"/>
                <a:satMod val="100000"/>
                <a:lumMod val="9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05000"/>
              </a:schemeClr>
            </a:gs>
          </a:gsLst>
          <a:path path="circle">
            <a:fillToRect l="40000" t="100000" r="4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shade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rotWithShape="0">
              <a:srgbClr val="000000">
                <a:alpha val="37000"/>
              </a:srgbClr>
            </a:outerShdw>
          </a:effectLst>
        </a:effectStyle>
        <a:effectStyle>
          <a:effectLst>
            <a:outerShdw blurRad="50800" dist="25400" dir="5040000" rotWithShape="0">
              <a:srgbClr val="000000">
                <a:alpha val="44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dkEdge">
            <a:bevelT w="38100" h="25400" prst="coolSlant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55000"/>
                <a:lumMod val="90000"/>
              </a:schemeClr>
              <a:schemeClr val="phClr">
                <a:tint val="92000"/>
                <a:satMod val="120000"/>
                <a:lumMod val="103000"/>
              </a:schemeClr>
            </a:duotone>
          </a:blip>
          <a:stretch/>
        </a:blipFill>
        <a:blipFill rotWithShape="1">
          <a:blip xmlns:r="http://schemas.openxmlformats.org/officeDocument/2006/relationships" r:embed="rId2">
            <a:duotone>
              <a:schemeClr val="phClr">
                <a:shade val="96000"/>
              </a:schemeClr>
              <a:schemeClr val="phClr">
                <a:tint val="98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2.xml" Id="rId3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Q10"/>
  <sheetViews>
    <sheetView showGridLines="0" tabSelected="1" zoomScaleNormal="100" workbookViewId="0"/>
  </sheetViews>
  <sheetFormatPr defaultRowHeight="30" customHeight="1"/>
  <cols>
    <col min="1" max="1" width="1.44140625" style="13" customWidth="1"/>
    <col min="2" max="2" width="1.6640625" style="13" customWidth="1"/>
    <col min="3" max="3" width="22.33203125" style="13" customWidth="1"/>
    <col min="4" max="4" width="17.21875" style="13" customWidth="1"/>
    <col min="5" max="5" width="23.6640625" style="13" customWidth="1"/>
    <col min="6" max="6" width="16.6640625" style="13" customWidth="1"/>
    <col min="7" max="7" width="15.44140625" style="13" customWidth="1"/>
    <col min="8" max="8" width="23.44140625" style="13" customWidth="1"/>
    <col min="9" max="9" width="27.6640625" style="13" customWidth="1"/>
    <col min="10" max="10" width="22.88671875" style="13" customWidth="1"/>
    <col min="11" max="11" width="20.88671875" style="13" customWidth="1"/>
    <col min="12" max="13" width="1.6640625" style="13" customWidth="1"/>
    <col min="14" max="14" width="9.109375" style="13" customWidth="1"/>
    <col min="15" max="16384" width="8.88671875" style="13"/>
  </cols>
  <sheetData>
    <row r="1" spans="2:17" ht="15.75" thickBot="1"/>
    <row r="2" spans="2:17" ht="32.25" customHeight="1" thickTop="1">
      <c r="B2" s="14"/>
      <c r="C2" s="48" t="s">
        <v>0</v>
      </c>
      <c r="D2" s="48"/>
      <c r="E2" s="50" t="s">
        <v>7</v>
      </c>
      <c r="F2" s="51"/>
      <c r="G2" s="51"/>
      <c r="H2" s="51"/>
      <c r="I2" s="51"/>
      <c r="J2" s="51"/>
      <c r="K2" s="51"/>
      <c r="L2" s="52"/>
    </row>
    <row r="3" spans="2:17" ht="30" customHeight="1">
      <c r="B3" s="33"/>
      <c r="C3" s="49"/>
      <c r="D3" s="49"/>
      <c r="E3" s="53" t="s">
        <v>8</v>
      </c>
      <c r="F3" s="53"/>
      <c r="G3" s="53"/>
      <c r="H3" s="53"/>
      <c r="I3" s="53"/>
      <c r="J3" s="53"/>
      <c r="K3" s="53"/>
      <c r="L3" s="54"/>
    </row>
    <row r="4" spans="2:17" ht="23.25" customHeight="1">
      <c r="B4" s="33"/>
      <c r="C4" s="34" t="s">
        <v>1</v>
      </c>
      <c r="D4" s="35" t="s">
        <v>5</v>
      </c>
      <c r="E4" s="35" t="s">
        <v>9</v>
      </c>
      <c r="F4" s="35" t="s">
        <v>10</v>
      </c>
      <c r="G4" s="35" t="s">
        <v>11</v>
      </c>
      <c r="H4" s="35" t="s">
        <v>13</v>
      </c>
      <c r="I4" s="35" t="s">
        <v>18</v>
      </c>
      <c r="J4" s="35" t="s">
        <v>19</v>
      </c>
      <c r="K4" s="35" t="s">
        <v>24</v>
      </c>
      <c r="L4" s="36" t="s">
        <v>25</v>
      </c>
    </row>
    <row r="5" spans="2:17" ht="30" customHeight="1">
      <c r="B5" s="33"/>
      <c r="C5" s="34" t="s">
        <v>2</v>
      </c>
      <c r="D5" s="37" t="s">
        <v>6</v>
      </c>
      <c r="E5" s="43" t="s">
        <v>9</v>
      </c>
      <c r="F5" s="43" t="s">
        <v>10</v>
      </c>
      <c r="G5" s="38" t="s">
        <v>12</v>
      </c>
      <c r="H5" s="35" t="s">
        <v>14</v>
      </c>
      <c r="I5" s="43" t="s">
        <v>18</v>
      </c>
      <c r="J5" s="35" t="s">
        <v>20</v>
      </c>
      <c r="K5" s="43" t="s">
        <v>24</v>
      </c>
    </row>
    <row r="6" spans="2:17" ht="30" customHeight="1">
      <c r="B6" s="33"/>
      <c r="C6" s="34" t="s">
        <v>39</v>
      </c>
      <c r="D6" s="39" t="s">
        <v>6</v>
      </c>
      <c r="E6" s="43" t="s">
        <v>9</v>
      </c>
      <c r="F6" s="43" t="s">
        <v>10</v>
      </c>
      <c r="G6" s="38" t="s">
        <v>12</v>
      </c>
      <c r="H6" s="35" t="s">
        <v>15</v>
      </c>
      <c r="I6" s="43" t="s">
        <v>18</v>
      </c>
      <c r="J6" s="35" t="s">
        <v>21</v>
      </c>
      <c r="K6" s="43" t="s">
        <v>24</v>
      </c>
    </row>
    <row r="7" spans="2:17" ht="30" customHeight="1">
      <c r="B7" s="33"/>
      <c r="C7" s="34" t="s">
        <v>3</v>
      </c>
      <c r="D7" s="39" t="s">
        <v>6</v>
      </c>
      <c r="E7" s="43" t="s">
        <v>9</v>
      </c>
      <c r="F7" s="43" t="s">
        <v>10</v>
      </c>
      <c r="G7" s="38" t="s">
        <v>12</v>
      </c>
      <c r="H7" s="35" t="s">
        <v>16</v>
      </c>
      <c r="I7" s="43" t="s">
        <v>18</v>
      </c>
      <c r="J7" s="35" t="s">
        <v>22</v>
      </c>
      <c r="K7" s="43" t="s">
        <v>24</v>
      </c>
      <c r="M7" s="55" t="s">
        <v>26</v>
      </c>
      <c r="N7" s="56"/>
      <c r="O7" s="56"/>
      <c r="P7" s="56"/>
      <c r="Q7" s="56"/>
    </row>
    <row r="8" spans="2:17" ht="30" customHeight="1">
      <c r="B8" s="33"/>
      <c r="C8" s="34" t="s">
        <v>4</v>
      </c>
      <c r="D8" s="39" t="s">
        <v>6</v>
      </c>
      <c r="E8" s="43" t="s">
        <v>9</v>
      </c>
      <c r="F8" s="43" t="s">
        <v>10</v>
      </c>
      <c r="G8" s="38" t="s">
        <v>12</v>
      </c>
      <c r="H8" s="35" t="s">
        <v>17</v>
      </c>
      <c r="I8" s="43" t="s">
        <v>18</v>
      </c>
      <c r="J8" s="35" t="s">
        <v>23</v>
      </c>
      <c r="K8" s="43" t="s">
        <v>24</v>
      </c>
      <c r="M8" s="55"/>
      <c r="N8" s="56"/>
      <c r="O8" s="56"/>
      <c r="P8" s="56"/>
      <c r="Q8" s="56"/>
    </row>
    <row r="9" spans="2:17" ht="30" customHeight="1" thickBot="1">
      <c r="B9" s="40"/>
      <c r="C9" s="41"/>
      <c r="D9" s="41"/>
      <c r="E9" s="41"/>
      <c r="F9" s="41"/>
      <c r="G9" s="41"/>
      <c r="H9" s="41"/>
      <c r="I9" s="41"/>
      <c r="J9" s="41"/>
      <c r="K9" s="41"/>
      <c r="L9" s="42"/>
      <c r="M9" s="55"/>
      <c r="N9" s="56"/>
      <c r="O9" s="56"/>
      <c r="P9" s="56"/>
      <c r="Q9" s="56"/>
    </row>
    <row r="10" spans="2:17" ht="30" customHeight="1" thickTop="1"/>
  </sheetData>
  <mergeCells count="4">
    <mergeCell ref="C2:D3"/>
    <mergeCell ref="E2:L2"/>
    <mergeCell ref="E3:L3"/>
    <mergeCell ref="M7:Q9"/>
  </mergeCells>
  <phoneticPr fontId="29" type="noConversion"/>
  <dataValidations xWindow="144" yWindow="415" count="14">
    <dataValidation allowBlank="1" showInputMessage="1" showErrorMessage="1" prompt="在此活頁簿中建立班級名冊。請在此工作表的 [學生] 表格中輸入詳細資料。選取儲存格 E2 和 E3 來瀏覽至另一張工作表。祕訣位於儲存格 M7 中" sqref="A1" xr:uid="{00000000-0002-0000-0000-000000000000}"/>
    <dataValidation allowBlank="1" showInputMessage="1" showErrorMessage="1" prompt="此儲存格為本工作表的標題" sqref="C2" xr:uid="{00000000-0002-0000-0000-000001000000}"/>
    <dataValidation allowBlank="1" showInputMessage="1" showErrorMessage="1" prompt="在此標題下方的欄中輸入學生姓名" sqref="C4" xr:uid="{00000000-0002-0000-0000-000002000000}"/>
    <dataValidation allowBlank="1" showInputMessage="1" showErrorMessage="1" prompt="在此標題下方的欄中輸入電子郵件地址" sqref="D4" xr:uid="{00000000-0002-0000-0000-000003000000}"/>
    <dataValidation allowBlank="1" showInputMessage="1" showErrorMessage="1" prompt="在此標題下方的欄中輸入住家電話號碼" sqref="E4" xr:uid="{00000000-0002-0000-0000-000004000000}"/>
    <dataValidation allowBlank="1" showInputMessage="1" showErrorMessage="1" prompt="在此標題下方的欄中輸入手機號碼" sqref="F4" xr:uid="{00000000-0002-0000-0000-000005000000}"/>
    <dataValidation allowBlank="1" showInputMessage="1" showErrorMessage="1" prompt="在此標題下方的此欄中輸入出生日期" sqref="G4" xr:uid="{00000000-0002-0000-0000-000006000000}"/>
    <dataValidation allowBlank="1" showInputMessage="1" showErrorMessage="1" prompt="在此標題下方的欄中輸入緊急連絡人的姓名" sqref="H4" xr:uid="{00000000-0002-0000-0000-000007000000}"/>
    <dataValidation allowBlank="1" showInputMessage="1" showErrorMessage="1" prompt="在此標題下方的欄中輸入緊急連絡電話號碼" sqref="I4" xr:uid="{00000000-0002-0000-0000-000008000000}"/>
    <dataValidation allowBlank="1" showInputMessage="1" showErrorMessage="1" prompt="在此標題下方的欄中輸入醫師的姓名" sqref="J4" xr:uid="{00000000-0002-0000-0000-000009000000}"/>
    <dataValidation allowBlank="1" showInputMessage="1" showErrorMessage="1" prompt="在此標題下方的欄中輸入醫師的電話號碼" sqref="K4" xr:uid="{00000000-0002-0000-0000-00000A000000}"/>
    <dataValidation allowBlank="1" showInputMessage="1" showErrorMessage="1" prompt="此儲存格為 [班級名冊] 工作表的瀏覽連結" sqref="E2" xr:uid="{00000000-0002-0000-0000-00000B000000}"/>
    <dataValidation allowBlank="1" showInputMessage="1" showErrorMessage="1" prompt="此儲存格為 [學生詳細資料] 工作表的瀏覽連結。" sqref="E3" xr:uid="{00000000-0002-0000-0000-00000C000000}"/>
    <dataValidation allowBlank="1" showInputMessage="1" showErrorMessage="1" prompt="此儲存格為秘訣" sqref="M7" xr:uid="{00000000-0002-0000-0000-00000D000000}"/>
  </dataValidations>
  <hyperlinks>
    <hyperlink ref="E2:L2" location="班級名冊!A1" tooltip="選取以瀏覽至 [班級名冊] 工作表" display="前往 [班級名冊]" xr:uid="{00000000-0004-0000-0000-000000000000}"/>
    <hyperlink ref="E3:L3" location="學生詳細資料!A1" tooltip="選取以瀏覽至 [學生詳細資料​​] 工作表" display="前往 [學生詳細資料]" xr:uid="{00000000-0004-0000-0000-000001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Header>&amp;RPage &amp;P of &amp;N</oddHeader>
  </headerFooter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-0.249977111117893"/>
    <pageSetUpPr autoPageBreaks="0" fitToPage="1"/>
  </sheetPr>
  <dimension ref="B1:G14"/>
  <sheetViews>
    <sheetView showGridLines="0" zoomScaleNormal="100" workbookViewId="0"/>
  </sheetViews>
  <sheetFormatPr defaultRowHeight="30" customHeight="1"/>
  <cols>
    <col min="1" max="1" width="1.44140625" customWidth="1"/>
    <col min="2" max="2" width="1.6640625" customWidth="1"/>
    <col min="3" max="3" width="36.77734375" customWidth="1"/>
    <col min="4" max="4" width="43.88671875" customWidth="1"/>
    <col min="5" max="5" width="18.6640625" customWidth="1"/>
    <col min="6" max="6" width="19.44140625" customWidth="1"/>
    <col min="7" max="7" width="1.6640625" customWidth="1"/>
    <col min="8" max="8" width="2.109375" customWidth="1"/>
  </cols>
  <sheetData>
    <row r="1" spans="2:7" ht="15.75" thickBot="1"/>
    <row r="2" spans="2:7" ht="32.25" customHeight="1" thickTop="1">
      <c r="B2" s="5"/>
      <c r="C2" s="48" t="s">
        <v>27</v>
      </c>
      <c r="D2" s="63" t="s">
        <v>31</v>
      </c>
      <c r="E2" s="60" t="s">
        <v>34</v>
      </c>
      <c r="F2" s="61"/>
      <c r="G2" s="62"/>
    </row>
    <row r="3" spans="2:7" ht="30" customHeight="1">
      <c r="B3" s="9"/>
      <c r="C3" s="57"/>
      <c r="D3" s="64"/>
      <c r="E3" s="58" t="s">
        <v>8</v>
      </c>
      <c r="F3" s="58"/>
      <c r="G3" s="59"/>
    </row>
    <row r="4" spans="2:7" ht="30" customHeight="1">
      <c r="B4" s="8"/>
      <c r="C4" s="23" t="s">
        <v>28</v>
      </c>
      <c r="D4" s="24" t="s">
        <v>32</v>
      </c>
      <c r="E4" s="25" t="s">
        <v>35</v>
      </c>
      <c r="F4" s="45" t="s">
        <v>12</v>
      </c>
      <c r="G4" s="10"/>
    </row>
    <row r="5" spans="2:7" ht="30" customHeight="1">
      <c r="B5" s="8"/>
      <c r="C5" s="23" t="s">
        <v>29</v>
      </c>
      <c r="D5" s="24" t="s">
        <v>33</v>
      </c>
      <c r="E5" s="25" t="s">
        <v>36</v>
      </c>
      <c r="F5" s="45" t="s">
        <v>12</v>
      </c>
      <c r="G5" s="10"/>
    </row>
    <row r="6" spans="2:7" ht="30" customHeight="1">
      <c r="B6" s="8"/>
      <c r="C6" s="23" t="s">
        <v>30</v>
      </c>
      <c r="D6" s="24">
        <f>COUNTA(學生名冊[學生姓名])</f>
        <v>4</v>
      </c>
      <c r="E6" s="12"/>
      <c r="F6" s="12"/>
      <c r="G6" s="10"/>
    </row>
    <row r="7" spans="2:7" ht="4.5" customHeight="1">
      <c r="B7" s="9"/>
      <c r="C7" s="1"/>
      <c r="D7" s="1"/>
      <c r="E7" s="1"/>
      <c r="F7" s="1"/>
      <c r="G7" s="6"/>
    </row>
    <row r="8" spans="2:7" ht="27.75" customHeight="1">
      <c r="B8" s="15"/>
      <c r="C8" s="3" t="s">
        <v>1</v>
      </c>
      <c r="D8" s="2" t="s">
        <v>5</v>
      </c>
      <c r="E8" s="2" t="s">
        <v>9</v>
      </c>
      <c r="F8" s="2" t="s">
        <v>10</v>
      </c>
      <c r="G8" s="7" t="s">
        <v>25</v>
      </c>
    </row>
    <row r="9" spans="2:7" ht="30" customHeight="1">
      <c r="B9" s="9"/>
      <c r="C9" s="4" t="s">
        <v>2</v>
      </c>
      <c r="D9" s="18" t="str">
        <f>IFERROR(VLOOKUP(學生名冊[[#This Row],[學生姓名]],學生[],2),"")</f>
        <v>電子郵件地址</v>
      </c>
      <c r="E9" s="44" t="str">
        <f>IFERROR(VLOOKUP(學生名冊[[#This Row],[學生姓名]],學生[],3),"")</f>
        <v>住家電話</v>
      </c>
      <c r="F9" s="44" t="str">
        <f>IFERROR(VLOOKUP(學生名冊[[#This Row],[學生姓名]],學生[],4),"")</f>
        <v>手機</v>
      </c>
      <c r="G9" s="11"/>
    </row>
    <row r="10" spans="2:7" ht="30" customHeight="1">
      <c r="B10" s="9"/>
      <c r="C10" s="4" t="s">
        <v>39</v>
      </c>
      <c r="D10" s="18" t="str">
        <f>IFERROR(VLOOKUP(學生名冊[[#This Row],[學生姓名]],學生[],2),"")</f>
        <v>電子郵件地址</v>
      </c>
      <c r="E10" s="44" t="str">
        <f>IFERROR(VLOOKUP(學生名冊[[#This Row],[學生姓名]],學生[],3),"")</f>
        <v>住家電話</v>
      </c>
      <c r="F10" s="44" t="str">
        <f>IFERROR(VLOOKUP(學生名冊[[#This Row],[學生姓名]],學生[],4),"")</f>
        <v>手機</v>
      </c>
      <c r="G10" s="11"/>
    </row>
    <row r="11" spans="2:7" ht="30" customHeight="1">
      <c r="B11" s="9"/>
      <c r="C11" s="4" t="s">
        <v>3</v>
      </c>
      <c r="D11" s="19" t="str">
        <f>IFERROR(VLOOKUP(學生名冊[[#This Row],[學生姓名]],學生[],2),"")</f>
        <v>電子郵件地址</v>
      </c>
      <c r="E11" s="44" t="str">
        <f>IFERROR(VLOOKUP(學生名冊[[#This Row],[學生姓名]],學生[],3),"")</f>
        <v>住家電話</v>
      </c>
      <c r="F11" s="44" t="str">
        <f>IFERROR(VLOOKUP(學生名冊[[#This Row],[學生姓名]],學生[],4),"")</f>
        <v>手機</v>
      </c>
      <c r="G11" s="11"/>
    </row>
    <row r="12" spans="2:7" ht="30" customHeight="1">
      <c r="B12" s="9"/>
      <c r="C12" s="4" t="s">
        <v>4</v>
      </c>
      <c r="D12" s="19" t="str">
        <f>IFERROR(VLOOKUP(學生名冊[[#This Row],[學生姓名]],學生[],2),"")</f>
        <v>電子郵件地址</v>
      </c>
      <c r="E12" s="44" t="str">
        <f>IFERROR(VLOOKUP(學生名冊[[#This Row],[學生姓名]],學生[],3),"")</f>
        <v>住家電話</v>
      </c>
      <c r="F12" s="44" t="str">
        <f>IFERROR(VLOOKUP(學生名冊[[#This Row],[學生姓名]],學生[],4),"")</f>
        <v>手機</v>
      </c>
      <c r="G12" s="11"/>
    </row>
    <row r="13" spans="2:7" ht="30" customHeight="1" thickBot="1">
      <c r="B13" s="22"/>
      <c r="C13" s="20"/>
      <c r="D13" s="20"/>
      <c r="E13" s="20"/>
      <c r="F13" s="20"/>
      <c r="G13" s="21"/>
    </row>
    <row r="14" spans="2:7" ht="30" customHeight="1" thickTop="1"/>
  </sheetData>
  <mergeCells count="4">
    <mergeCell ref="C2:C3"/>
    <mergeCell ref="E3:G3"/>
    <mergeCell ref="E2:G2"/>
    <mergeCell ref="D2:D3"/>
  </mergeCells>
  <phoneticPr fontId="29" type="noConversion"/>
  <dataValidations count="20">
    <dataValidation type="list" errorStyle="warning" allowBlank="1" showInputMessage="1" showErrorMessage="1" error="從清單中選取姓名。選取 [取消]，按 ALT+向下鍵來查看選項，然後按向下鍵和 ENTER 來選取" sqref="C9:C12" xr:uid="{00000000-0002-0000-0100-000000000000}">
      <formula1>學生名單</formula1>
    </dataValidation>
    <dataValidation allowBlank="1" showInputMessage="1" showErrorMessage="1" prompt="在此工作表中建立班級名冊。請在儲存格 D2、儲存格 D4 到 D6、F4 與 F5，以及 [學生名單] 表格中輸入詳細資料。選取儲存格 E2 和 E3 來瀏覽至另一張工作表" sqref="A1" xr:uid="{00000000-0002-0000-0100-000001000000}"/>
    <dataValidation allowBlank="1" showInputMessage="1" showErrorMessage="1" prompt="此儲存格為本工作表的標題。請在右側儲存格中輸入機構的姓名" sqref="C2:C3" xr:uid="{00000000-0002-0000-0100-000002000000}"/>
    <dataValidation allowBlank="1" showInputMessage="1" showErrorMessage="1" prompt="在此儲存格中輸入機構姓名" sqref="D2" xr:uid="{00000000-0002-0000-0100-000003000000}"/>
    <dataValidation allowBlank="1" showInputMessage="1" showErrorMessage="1" prompt="[學生名單] 工作表的瀏覽連結" sqref="E2:G2" xr:uid="{00000000-0002-0000-0100-000004000000}"/>
    <dataValidation allowBlank="1" showInputMessage="1" showErrorMessage="1" prompt="[學生詳細資料] 工作表的瀏覽連結" sqref="E3:G3" xr:uid="{00000000-0002-0000-0100-000005000000}"/>
    <dataValidation allowBlank="1" showInputMessage="1" showErrorMessage="1" prompt="在右側儲存格中輸入課程名稱" sqref="C4" xr:uid="{00000000-0002-0000-0100-000006000000}"/>
    <dataValidation allowBlank="1" showInputMessage="1" showErrorMessage="1" prompt="在此儲存格中輸入課程名稱" sqref="D4" xr:uid="{00000000-0002-0000-0100-000007000000}"/>
    <dataValidation allowBlank="1" showInputMessage="1" showErrorMessage="1" prompt="在右側儲存格中輸入講師姓名" sqref="C5" xr:uid="{00000000-0002-0000-0100-000008000000}"/>
    <dataValidation allowBlank="1" showInputMessage="1" showErrorMessage="1" prompt="在右側儲存格中輸入已註冊學生數" sqref="C6" xr:uid="{00000000-0002-0000-0100-000009000000}"/>
    <dataValidation allowBlank="1" showInputMessage="1" showErrorMessage="1" prompt="在此儲存格中輸入已註冊學生數" sqref="D6" xr:uid="{00000000-0002-0000-0100-00000A000000}"/>
    <dataValidation allowBlank="1" showInputMessage="1" showErrorMessage="1" prompt="在右側儲存格輸入開始日期" sqref="E4" xr:uid="{00000000-0002-0000-0100-00000B000000}"/>
    <dataValidation allowBlank="1" showInputMessage="1" showErrorMessage="1" prompt="在此儲存格中輸入開始日期" sqref="F4" xr:uid="{00000000-0002-0000-0100-00000C000000}"/>
    <dataValidation allowBlank="1" showInputMessage="1" showErrorMessage="1" prompt="在右側儲存格輸入結束日期" sqref="E5" xr:uid="{00000000-0002-0000-0100-00000D000000}"/>
    <dataValidation allowBlank="1" showInputMessage="1" showErrorMessage="1" prompt="在此儲存格中輸入結束日期，並從表格的儲存格 C8 開始輸入學生詳細資料" sqref="F5" xr:uid="{00000000-0002-0000-0100-00000E000000}"/>
    <dataValidation allowBlank="1" showInputMessage="1" showErrorMessage="1" prompt="在此標題下方的欄中選取學生姓名。按 ALT+向下鍵以開啟下拉式清單，然後按 ENTER 來選取" sqref="C8" xr:uid="{00000000-0002-0000-0100-00000F000000}"/>
    <dataValidation allowBlank="1" showInputMessage="1" showErrorMessage="1" prompt="此標題下方的欄會自動更新電子郵件地址" sqref="D8" xr:uid="{00000000-0002-0000-0100-000010000000}"/>
    <dataValidation allowBlank="1" showInputMessage="1" showErrorMessage="1" prompt="此標題下方的欄會自動更新住家電話號碼" sqref="E8" xr:uid="{00000000-0002-0000-0100-000011000000}"/>
    <dataValidation allowBlank="1" showInputMessage="1" showErrorMessage="1" prompt="此標題下方的欄會自動更新手機號碼" sqref="F8" xr:uid="{00000000-0002-0000-0100-000012000000}"/>
    <dataValidation allowBlank="1" showInputMessage="1" showErrorMessage="1" prompt="在此儲存格中輸入講師姓名" sqref="D5" xr:uid="{00000000-0002-0000-0100-000013000000}"/>
  </dataValidations>
  <hyperlinks>
    <hyperlink ref="E2:G2" location="學生名單!A1" tooltip="選取以瀏覽至 [學生名單] 工作表" display="前往 [學生名單]" xr:uid="{00000000-0004-0000-0100-000000000000}"/>
    <hyperlink ref="E3:G3" location="學生詳細資料!A1" tooltip="選取以瀏覽至 [學生詳細資料​​] 工作表" display="前往 [學生詳細資料]" xr:uid="{00000000-0004-0000-0100-000001000000}"/>
  </hyperlinks>
  <printOptions horizontalCentered="1"/>
  <pageMargins left="0.25" right="0.25" top="0.75" bottom="0.75" header="0.3" footer="0.3"/>
  <pageSetup paperSize="9" fitToHeight="0" orientation="portrait" r:id="rId1"/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 fitToPage="1"/>
  </sheetPr>
  <dimension ref="A1:E14"/>
  <sheetViews>
    <sheetView showGridLines="0" zoomScaleNormal="100" workbookViewId="0"/>
  </sheetViews>
  <sheetFormatPr defaultRowHeight="30" customHeight="1"/>
  <cols>
    <col min="1" max="2" width="1.6640625" customWidth="1"/>
    <col min="3" max="3" width="36.77734375" customWidth="1"/>
    <col min="4" max="4" width="42.88671875" customWidth="1"/>
    <col min="5" max="5" width="1.6640625" customWidth="1"/>
    <col min="6" max="6" width="1.88671875" customWidth="1"/>
  </cols>
  <sheetData>
    <row r="1" spans="1:5" ht="15.75" thickBot="1">
      <c r="A1" s="13"/>
      <c r="B1" s="13"/>
      <c r="C1" s="13"/>
      <c r="D1" s="13"/>
      <c r="E1" s="13"/>
    </row>
    <row r="2" spans="1:5" ht="32.25" customHeight="1" thickTop="1">
      <c r="A2" s="13"/>
      <c r="B2" s="14"/>
      <c r="C2" s="48" t="s">
        <v>37</v>
      </c>
      <c r="D2" s="50" t="s">
        <v>34</v>
      </c>
      <c r="E2" s="52"/>
    </row>
    <row r="3" spans="1:5" ht="30" customHeight="1">
      <c r="A3" s="13"/>
      <c r="B3" s="15"/>
      <c r="C3" s="57"/>
      <c r="D3" s="65" t="s">
        <v>7</v>
      </c>
      <c r="E3" s="66"/>
    </row>
    <row r="4" spans="1:5" ht="25.5" customHeight="1">
      <c r="A4" s="13"/>
      <c r="B4" s="15"/>
      <c r="C4" s="67" t="s">
        <v>38</v>
      </c>
      <c r="D4" s="67"/>
      <c r="E4" s="7"/>
    </row>
    <row r="5" spans="1:5" ht="30" customHeight="1">
      <c r="A5" s="13"/>
      <c r="B5" s="15"/>
      <c r="C5" s="26" t="s">
        <v>1</v>
      </c>
      <c r="D5" s="27" t="s">
        <v>2</v>
      </c>
      <c r="E5" s="7"/>
    </row>
    <row r="6" spans="1:5" ht="30" customHeight="1">
      <c r="A6" s="13"/>
      <c r="B6" s="15"/>
      <c r="C6" s="28" t="s">
        <v>5</v>
      </c>
      <c r="D6" s="29" t="str">
        <f>IFERROR(VLOOKUP(學生姓名,學生[],2,FALSE),"")</f>
        <v>電子郵件地址</v>
      </c>
      <c r="E6" s="7"/>
    </row>
    <row r="7" spans="1:5" ht="30" customHeight="1">
      <c r="A7" s="13"/>
      <c r="B7" s="15"/>
      <c r="C7" s="28" t="s">
        <v>9</v>
      </c>
      <c r="D7" s="46" t="str">
        <f>IFERROR(VLOOKUP(學生姓名,學生[],3,FALSE),"")</f>
        <v>住家電話</v>
      </c>
      <c r="E7" s="7"/>
    </row>
    <row r="8" spans="1:5" ht="30" customHeight="1">
      <c r="A8" s="13"/>
      <c r="B8" s="15"/>
      <c r="C8" s="28" t="s">
        <v>10</v>
      </c>
      <c r="D8" s="46" t="str">
        <f>IFERROR(VLOOKUP(學生姓名,學生[],4,FALSE),"")</f>
        <v>手機</v>
      </c>
      <c r="E8" s="7"/>
    </row>
    <row r="9" spans="1:5" ht="30" customHeight="1">
      <c r="A9" s="13"/>
      <c r="B9" s="15"/>
      <c r="C9" s="28" t="s">
        <v>11</v>
      </c>
      <c r="D9" s="30" t="str">
        <f>IFERROR(VLOOKUP(學生姓名,學生[],5,FALSE),"")</f>
        <v>日期</v>
      </c>
      <c r="E9" s="7"/>
    </row>
    <row r="10" spans="1:5" ht="30" customHeight="1">
      <c r="A10" s="13"/>
      <c r="B10" s="15"/>
      <c r="C10" s="28" t="s">
        <v>13</v>
      </c>
      <c r="D10" s="31" t="str">
        <f>IFERROR(VLOOKUP(學生姓名,學生[],6,FALSE),"")</f>
        <v>連絡人 1</v>
      </c>
      <c r="E10" s="7"/>
    </row>
    <row r="11" spans="1:5" ht="30" customHeight="1">
      <c r="A11" s="13"/>
      <c r="B11" s="15"/>
      <c r="C11" s="28" t="s">
        <v>18</v>
      </c>
      <c r="D11" s="46" t="str">
        <f>IFERROR(VLOOKUP(學生姓名,學生[],7,FALSE),"")</f>
        <v>緊急連絡電話</v>
      </c>
      <c r="E11" s="7"/>
    </row>
    <row r="12" spans="1:5" ht="30" customHeight="1">
      <c r="A12" s="13"/>
      <c r="B12" s="15"/>
      <c r="C12" s="28" t="s">
        <v>19</v>
      </c>
      <c r="D12" s="31" t="str">
        <f>IFERROR(VLOOKUP(學生姓名,學生[],8,FALSE),"")</f>
        <v>醫師 1</v>
      </c>
      <c r="E12" s="7"/>
    </row>
    <row r="13" spans="1:5" ht="30" customHeight="1" thickBot="1">
      <c r="A13" s="13"/>
      <c r="B13" s="16"/>
      <c r="C13" s="32" t="s">
        <v>24</v>
      </c>
      <c r="D13" s="47" t="str">
        <f>IFERROR(VLOOKUP(學生姓名,學生[],9,FALSE),"")</f>
        <v>醫師電話</v>
      </c>
      <c r="E13" s="17"/>
    </row>
    <row r="14" spans="1:5" ht="30" customHeight="1" thickTop="1"/>
  </sheetData>
  <mergeCells count="4">
    <mergeCell ref="D2:E2"/>
    <mergeCell ref="D3:E3"/>
    <mergeCell ref="C2:C3"/>
    <mergeCell ref="C4:D4"/>
  </mergeCells>
  <phoneticPr fontId="29" type="noConversion"/>
  <dataValidations count="23">
    <dataValidation type="list" errorStyle="warning" allowBlank="1" showInputMessage="1" showErrorMessage="1" error="從清單中選取姓名。選取 [取消]，按 ALT+向下鍵來查看選項，然後按向下鍵和 ENTER 來選取" prompt="在此儲存格中選取學生姓名。按 ALT+向下鍵以開啟下拉式清單，然後按 ENTER 來選取" sqref="D5" xr:uid="{00000000-0002-0000-0200-000000000000}">
      <formula1>學生名單</formula1>
    </dataValidation>
    <dataValidation allowBlank="1" showInputMessage="1" showErrorMessage="1" prompt="在此工作表中取得學生詳細資料清單。選取儲存格 D2 來瀏覽至 [學生名單] 工作表，選取 D3 來瀏覽至 [班級名冊] 工作表" sqref="A1" xr:uid="{00000000-0002-0000-0200-000001000000}"/>
    <dataValidation allowBlank="1" showInputMessage="1" showErrorMessage="1" prompt="此儲存格為本工作表的標題，下方儲存格為祕訣，而儲存格 C5 到 C13 為標籤。請選取儲存格 D5 中的學生姓名，以在儲存格 D5 到 D13 中取得學生詳細資料" sqref="C2:C3" xr:uid="{00000000-0002-0000-0200-000002000000}"/>
    <dataValidation allowBlank="1" showInputMessage="1" showErrorMessage="1" prompt="[學生名單] 工作表的瀏覽連結" sqref="D2:E2" xr:uid="{00000000-0002-0000-0200-000003000000}"/>
    <dataValidation allowBlank="1" showInputMessage="1" showErrorMessage="1" prompt="[班級名冊] 工作表的瀏覽連結" sqref="D3:E3" xr:uid="{00000000-0002-0000-0200-000004000000}"/>
    <dataValidation allowBlank="1" showInputMessage="1" showErrorMessage="1" prompt="在右側儲存格中選取學生姓名" sqref="C5" xr:uid="{00000000-0002-0000-0200-000005000000}"/>
    <dataValidation allowBlank="1" showInputMessage="1" showErrorMessage="1" prompt="系統會自動更新右側儲存格中的電子郵件地址" sqref="C6" xr:uid="{00000000-0002-0000-0200-000006000000}"/>
    <dataValidation allowBlank="1" showInputMessage="1" showErrorMessage="1" prompt="系統會自動更新此儲存格中的電子郵件地址" sqref="D6" xr:uid="{00000000-0002-0000-0200-000007000000}"/>
    <dataValidation allowBlank="1" showInputMessage="1" showErrorMessage="1" prompt="系統會自動更新右側儲存格中的住家電話號碼" sqref="C7" xr:uid="{00000000-0002-0000-0200-000008000000}"/>
    <dataValidation allowBlank="1" showInputMessage="1" showErrorMessage="1" prompt="系統會自動更新此儲存格中的住家電話號碼" sqref="D7" xr:uid="{00000000-0002-0000-0200-000009000000}"/>
    <dataValidation allowBlank="1" showInputMessage="1" showErrorMessage="1" prompt="系統會自動更新右側儲存格中的手機號碼" sqref="C8" xr:uid="{00000000-0002-0000-0200-00000A000000}"/>
    <dataValidation allowBlank="1" showInputMessage="1" showErrorMessage="1" prompt="系統會自動更新此儲存格中的手機號碼" sqref="D8" xr:uid="{00000000-0002-0000-0200-00000B000000}"/>
    <dataValidation allowBlank="1" showInputMessage="1" showErrorMessage="1" prompt="系統會自動更新右側儲存格中的出生日期" sqref="C9" xr:uid="{00000000-0002-0000-0200-00000C000000}"/>
    <dataValidation allowBlank="1" showInputMessage="1" showErrorMessage="1" prompt="系統會自動更新此儲存格中的出生日期" sqref="D9" xr:uid="{00000000-0002-0000-0200-00000D000000}"/>
    <dataValidation allowBlank="1" showInputMessage="1" showErrorMessage="1" prompt="系統會自動更新右側儲存格中的緊急連絡人姓名" sqref="C10" xr:uid="{00000000-0002-0000-0200-00000E000000}"/>
    <dataValidation allowBlank="1" showInputMessage="1" showErrorMessage="1" prompt="系統會自動更新此儲存格中的緊急連絡人姓名" sqref="D10" xr:uid="{00000000-0002-0000-0200-00000F000000}"/>
    <dataValidation allowBlank="1" showInputMessage="1" showErrorMessage="1" prompt="系統會自動更新右側儲存格中的緊急電話號碼" sqref="C11" xr:uid="{00000000-0002-0000-0200-000010000000}"/>
    <dataValidation allowBlank="1" showInputMessage="1" showErrorMessage="1" prompt="系統會自動更新此儲存格中的緊急電話號碼" sqref="D11" xr:uid="{00000000-0002-0000-0200-000011000000}"/>
    <dataValidation allowBlank="1" showInputMessage="1" showErrorMessage="1" prompt="系統會自動更新右側儲存格中的醫師姓名" sqref="C12" xr:uid="{00000000-0002-0000-0200-000012000000}"/>
    <dataValidation allowBlank="1" showInputMessage="1" showErrorMessage="1" prompt="此儲存格中的醫師姓名會自動更新" sqref="D12" xr:uid="{00000000-0002-0000-0200-000013000000}"/>
    <dataValidation allowBlank="1" showInputMessage="1" showErrorMessage="1" prompt="系統會自動更新右側儲存格中的醫師電話號碼" sqref="C13" xr:uid="{00000000-0002-0000-0200-000014000000}"/>
    <dataValidation allowBlank="1" showInputMessage="1" showErrorMessage="1" prompt="此儲存格中的醫師電話號碼會自動更新" sqref="D13" xr:uid="{00000000-0002-0000-0200-000015000000}"/>
    <dataValidation allowBlank="1" showInputMessage="1" showErrorMessage="1" prompt="此儲存格為秘訣" sqref="C4:D4" xr:uid="{00000000-0002-0000-0200-000016000000}"/>
  </dataValidations>
  <hyperlinks>
    <hyperlink ref="D2:E2" location="學生名單!A1" tooltip="選取以瀏覽至 [學生名單] 工作表" display="前往 [學生名單]" xr:uid="{00000000-0004-0000-0200-000000000000}"/>
    <hyperlink ref="D3:E3" location="班級名冊!A1" tooltip="選取以瀏覽至 [班級名冊] 工作表" display="前往 [班級名冊]" xr:uid="{00000000-0004-0000-0200-000001000000}"/>
  </hyperlinks>
  <printOptions horizontalCentered="1"/>
  <pageMargins left="0.25" right="0.25" top="0.75" bottom="0.75" header="0.3" footer="0.3"/>
  <pageSetup paperSize="9" fitToHeight="0" orientation="portrait" r:id="rId1"/>
  <drawing r:id="rId2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TM02802099</ap:Template>
  <ap:DocSecurity>0</ap:DocSecurity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ap:HeadingPairs>
  <ap:TitlesOfParts>
    <vt:vector baseType="lpstr" size="11">
      <vt:lpstr>學生名單</vt:lpstr>
      <vt:lpstr>班級名冊</vt:lpstr>
      <vt:lpstr>學生詳細資料</vt:lpstr>
      <vt:lpstr>學生名單!Print_Titles</vt:lpstr>
      <vt:lpstr>列標題區域1..D13</vt:lpstr>
      <vt:lpstr>列標題區域1..D6</vt:lpstr>
      <vt:lpstr>列標題區域2..F5</vt:lpstr>
      <vt:lpstr>學生名單</vt:lpstr>
      <vt:lpstr>學生姓名</vt:lpstr>
      <vt:lpstr>標題​​1</vt:lpstr>
      <vt:lpstr>標題2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Zakia Lu</cp:lastModifiedBy>
  <dcterms:created xsi:type="dcterms:W3CDTF">2018-02-27T05:07:36Z</dcterms:created>
  <dcterms:modified xsi:type="dcterms:W3CDTF">2018-09-27T03:44:07Z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