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9FA613B4-8E8E-4AD9-8EFC-D5D3DF3083B6}" xr6:coauthVersionLast="32" xr6:coauthVersionMax="32" xr10:uidLastSave="{00000000-0000-0000-0000-000000000000}"/>
  <bookViews>
    <workbookView xWindow="0" yWindow="0" windowWidth="21600" windowHeight="9510" xr2:uid="{00000000-000D-0000-FFFF-FFFF00000000}"/>
  </bookViews>
  <sheets>
    <sheet name="支票登記簿" sheetId="4" r:id="rId1"/>
  </sheets>
  <definedNames>
    <definedName name="交易" localSheetId="0">支票登記簿[#All]</definedName>
    <definedName name="初始餘額">IF(ROW()-ROW(支票登記簿[[#Headers],[餘額]])=1,IF(AND(ISBLANK(支票登記簿[[#This Row],[提款]]),ISBLANK(支票登記簿[[#This Row],[存款]])),"",支票登記簿[存款]-支票登記簿[提款]))</definedName>
    <definedName name="標題​​1">類別[#All]</definedName>
    <definedName name="餘額">IFERROR(支票登記簿[[#This Row],[存款]]+支票登記簿!$K1048576-支票登記簿[[#This Row],[提款]],支票登記簿!$K1048576)</definedName>
    <definedName name="類別查詢" localSheetId="0">類別[類別]</definedName>
    <definedName name="類別總計">IF(類別[[#This Row],[類別]]="存款",支票登記簿[[#Totals],[存款]],(SUMIF(支票登記簿[類別],"=" &amp;類別[[#This Row],[類別]],支票登記簿[提款])))</definedName>
    <definedName name="欄標題1">支票登記簿[#All]</definedName>
  </definedNames>
  <calcPr calcId="162913"/>
</workbook>
</file>

<file path=xl/calcChain.xml><?xml version="1.0" encoding="utf-8"?>
<calcChain xmlns="http://schemas.openxmlformats.org/spreadsheetml/2006/main">
  <c r="B3" i="4" l="1"/>
  <c r="K7" i="4" l="1"/>
  <c r="K16" i="4"/>
  <c r="K6" i="4"/>
  <c r="C16" i="4"/>
  <c r="C17" i="4"/>
  <c r="C18" i="4"/>
  <c r="C19" i="4"/>
  <c r="C20" i="4"/>
  <c r="C21" i="4"/>
  <c r="C22" i="4"/>
  <c r="C15" i="4"/>
  <c r="J16" i="4" l="1"/>
  <c r="I16" i="4"/>
  <c r="F14" i="4" l="1"/>
  <c r="F13" i="4"/>
  <c r="F12" i="4"/>
  <c r="F11" i="4"/>
  <c r="F10" i="4"/>
  <c r="F9" i="4"/>
  <c r="F8" i="4"/>
  <c r="F7" i="4"/>
  <c r="F6" i="4"/>
  <c r="F15" i="4"/>
  <c r="K8" i="4"/>
  <c r="K9" i="4"/>
  <c r="K10" i="4"/>
  <c r="K11" i="4"/>
  <c r="K12" i="4"/>
  <c r="K13" i="4"/>
  <c r="K14" i="4"/>
  <c r="K15" i="4"/>
</calcChain>
</file>

<file path=xl/sharedStrings.xml><?xml version="1.0" encoding="utf-8"?>
<sst xmlns="http://schemas.openxmlformats.org/spreadsheetml/2006/main" count="43" uniqueCount="30">
  <si>
    <t>支票登記簿</t>
  </si>
  <si>
    <t>請在此儲存格中輸入您的銀行帳戶號碼</t>
  </si>
  <si>
    <t>摘要</t>
  </si>
  <si>
    <t>類別</t>
  </si>
  <si>
    <t>存款</t>
  </si>
  <si>
    <t>信用卡</t>
  </si>
  <si>
    <t>投資</t>
  </si>
  <si>
    <t>雜貨</t>
  </si>
  <si>
    <t>公用事業費用</t>
  </si>
  <si>
    <t>保險</t>
  </si>
  <si>
    <t>貸款</t>
  </si>
  <si>
    <t>其他</t>
  </si>
  <si>
    <t>總計</t>
  </si>
  <si>
    <t>支票號碼</t>
  </si>
  <si>
    <t>簽帳</t>
  </si>
  <si>
    <t>ATM</t>
  </si>
  <si>
    <t>日期</t>
  </si>
  <si>
    <t>描述</t>
  </si>
  <si>
    <t>期初餘額</t>
  </si>
  <si>
    <t>雜貨店</t>
  </si>
  <si>
    <t>房貸</t>
  </si>
  <si>
    <t>咖啡店</t>
  </si>
  <si>
    <t>天然氣與電力公司</t>
  </si>
  <si>
    <t>現金</t>
  </si>
  <si>
    <t>薪水</t>
  </si>
  <si>
    <t>共同基金投資</t>
  </si>
  <si>
    <t>電信公司</t>
  </si>
  <si>
    <t>提款</t>
  </si>
  <si>
    <t>餘額</t>
  </si>
  <si>
    <t>總計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</si>
</sst>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_(* #,##0_);_(* \(#,##0\);_(* &quot;-&quot;_);_(@_)"/>
    <numFmt numFmtId="177" formatCode="_(* #,##0.00_);_(* \(#,##0.00\);_(* &quot;-&quot;??_);_(@_)"/>
    <numFmt numFmtId="178" formatCode="&quot;$&quot;#,##0.00;[Red]&quot;$&quot;#,##0.00"/>
    <numFmt numFmtId="179" formatCode="&quot;NT$&quot;#,##0.00;[Red]&quot;NT$&quot;#,##0.00"/>
    <numFmt numFmtId="180" formatCode="&quot;NT$&quot;#,##0.00"/>
    <numFmt numFmtId="181" formatCode="[$-F800]dddd\,\ mmmm\ dd\,\ yyyy"/>
  </numFmts>
  <fonts count="11" x14ac:knownFonts="1">
    <font>
      <sz val="11"/>
      <color theme="1"/>
      <name val="Microsoft JhengHei UI"/>
      <family val="2"/>
      <charset val="136"/>
    </font>
    <font>
      <b/>
      <sz val="10"/>
      <color theme="4" tint="-0.499984740745262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1"/>
      <color theme="1"/>
      <name val="Microsoft JhengHei UI"/>
      <family val="2"/>
      <charset val="136"/>
    </font>
    <font>
      <sz val="36"/>
      <color theme="4" tint="-0.24994659260841701"/>
      <name val="Microsoft JhengHei UI"/>
      <family val="2"/>
      <charset val="136"/>
    </font>
    <font>
      <i/>
      <sz val="16"/>
      <color theme="4" tint="-0.24994659260841701"/>
      <name val="Microsoft JhengHei UI"/>
      <family val="2"/>
      <charset val="136"/>
    </font>
    <font>
      <sz val="9"/>
      <name val="Microsoft JhengHei UI"/>
      <family val="2"/>
      <charset val="136"/>
    </font>
    <font>
      <sz val="18"/>
      <color theme="1" tint="0.34998626667073579"/>
      <name val="Microsoft JhengHei UI"/>
      <family val="2"/>
      <charset val="136"/>
    </font>
    <font>
      <b/>
      <sz val="11"/>
      <color theme="0"/>
      <name val="Microsoft JhengHei UI"/>
      <family val="2"/>
      <charset val="136"/>
    </font>
    <font>
      <b/>
      <sz val="14"/>
      <color theme="1" tint="0.34998626667073579"/>
      <name val="Microsoft JhengHei UI"/>
      <family val="2"/>
      <charset val="136"/>
    </font>
    <font>
      <b/>
      <sz val="11"/>
      <color theme="3"/>
      <name val="Microsoft JhengHei UI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4">
    <xf numFmtId="0" fontId="0" fillId="0" borderId="0">
      <alignment horizontal="left" wrapText="1"/>
    </xf>
    <xf numFmtId="0" fontId="4" fillId="0" borderId="0" applyNumberFormat="0" applyFill="0" applyBorder="0" applyProtection="0">
      <alignment horizontal="left" indent="8"/>
    </xf>
    <xf numFmtId="0" fontId="7" fillId="0" borderId="0" applyNumberFormat="0" applyFill="0" applyProtection="0">
      <alignment horizontal="left" indent="9"/>
    </xf>
    <xf numFmtId="0" fontId="8" fillId="2" borderId="0" applyNumberFormat="0" applyBorder="0" applyAlignment="0" applyProtection="0">
      <alignment horizontal="left"/>
    </xf>
    <xf numFmtId="0" fontId="9" fillId="0" borderId="0" applyNumberFormat="0" applyFill="0" applyProtection="0">
      <alignment horizontal="center"/>
    </xf>
    <xf numFmtId="0" fontId="5" fillId="0" borderId="0" applyNumberFormat="0" applyFill="0" applyBorder="0" applyProtection="0">
      <alignment horizontal="left" indent="9"/>
    </xf>
    <xf numFmtId="0" fontId="1" fillId="0" borderId="1" applyNumberFormat="0" applyFill="0" applyAlignment="0" applyProtection="0"/>
    <xf numFmtId="179" fontId="3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horizontal="left"/>
    </xf>
    <xf numFmtId="181" fontId="3" fillId="0" borderId="0" applyFill="0" applyBorder="0">
      <alignment horizontal="left"/>
    </xf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80" fontId="3" fillId="0" borderId="0" applyFill="0" applyBorder="0" applyProtection="0">
      <alignment horizontal="left"/>
    </xf>
    <xf numFmtId="9" fontId="2" fillId="0" borderId="0" applyFont="0" applyFill="0" applyBorder="0" applyAlignment="0" applyProtection="0"/>
  </cellStyleXfs>
  <cellXfs count="22">
    <xf numFmtId="0" fontId="0" fillId="0" borderId="0" xfId="0">
      <alignment horizontal="left" wrapText="1"/>
    </xf>
    <xf numFmtId="0" fontId="0" fillId="0" borderId="0" xfId="0" applyFo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>
      <alignment horizontal="left" wrapText="1"/>
    </xf>
    <xf numFmtId="178" fontId="0" fillId="0" borderId="0" xfId="0" applyNumberFormat="1" applyFont="1" applyFill="1" applyBorder="1" applyAlignment="1">
      <alignment horizontal="right"/>
    </xf>
    <xf numFmtId="0" fontId="4" fillId="0" borderId="0" xfId="1" applyFont="1">
      <alignment horizontal="left" indent="8"/>
    </xf>
    <xf numFmtId="0" fontId="5" fillId="0" borderId="0" xfId="5" applyFont="1">
      <alignment horizontal="left" indent="9"/>
    </xf>
    <xf numFmtId="0" fontId="7" fillId="0" borderId="0" xfId="2" applyFont="1">
      <alignment horizontal="left" indent="9"/>
    </xf>
    <xf numFmtId="0" fontId="8" fillId="2" borderId="0" xfId="3" applyFont="1">
      <alignment horizontal="left"/>
    </xf>
    <xf numFmtId="178" fontId="8" fillId="2" borderId="0" xfId="3" applyNumberFormat="1" applyFont="1" applyAlignment="1">
      <alignment horizontal="right"/>
    </xf>
    <xf numFmtId="0" fontId="10" fillId="0" borderId="0" xfId="8" applyFont="1" applyAlignment="1"/>
    <xf numFmtId="0" fontId="10" fillId="0" borderId="0" xfId="8" applyFont="1" applyFill="1" applyBorder="1" applyAlignment="1">
      <alignment horizontal="left" wrapText="1"/>
    </xf>
    <xf numFmtId="0" fontId="10" fillId="0" borderId="0" xfId="8" applyFont="1" applyFill="1" applyBorder="1" applyAlignment="1">
      <alignment horizontal="left"/>
    </xf>
    <xf numFmtId="179" fontId="0" fillId="0" borderId="0" xfId="0" applyNumberFormat="1" applyFont="1" applyFill="1" applyBorder="1" applyAlignment="1">
      <alignment horizontal="right"/>
    </xf>
    <xf numFmtId="180" fontId="3" fillId="0" borderId="0" xfId="12">
      <alignment horizontal="left"/>
    </xf>
    <xf numFmtId="179" fontId="3" fillId="0" borderId="0" xfId="7" applyFill="1" applyBorder="1">
      <alignment horizontal="right"/>
    </xf>
    <xf numFmtId="181" fontId="3" fillId="0" borderId="0" xfId="9" applyFill="1" applyBorder="1">
      <alignment horizontal="left"/>
    </xf>
    <xf numFmtId="181" fontId="10" fillId="0" borderId="0" xfId="9" applyFont="1" applyFill="1" applyBorder="1">
      <alignment horizontal="left"/>
    </xf>
    <xf numFmtId="179" fontId="10" fillId="0" borderId="0" xfId="7" applyFont="1" applyFill="1" applyBorder="1">
      <alignment horizontal="right"/>
    </xf>
    <xf numFmtId="0" fontId="0" fillId="0" borderId="0" xfId="0" applyFont="1">
      <alignment horizontal="left" wrapText="1"/>
    </xf>
    <xf numFmtId="0" fontId="9" fillId="0" borderId="0" xfId="4" applyFont="1">
      <alignment horizontal="center"/>
    </xf>
  </cellXfs>
  <cellStyles count="14">
    <cellStyle name="一般" xfId="0" builtinId="0" customBuiltin="1"/>
    <cellStyle name="千分位" xfId="10" builtinId="3" customBuiltin="1"/>
    <cellStyle name="千分位[0]" xfId="11" builtinId="6" customBuiltin="1"/>
    <cellStyle name="日期" xfId="9" xr:uid="{00000000-0005-0000-0000-000004000000}"/>
    <cellStyle name="合計" xfId="6" builtinId="25" customBuiltin="1"/>
    <cellStyle name="百分比" xfId="13" builtinId="5" customBuiltin="1"/>
    <cellStyle name="貨幣" xfId="7" builtinId="4" customBuiltin="1"/>
    <cellStyle name="貨幣 [0]" xfId="12" builtinId="7" customBuiltin="1"/>
    <cellStyle name="說明文字" xfId="5" builtinId="53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8" builtinId="19" customBuiltin="1"/>
  </cellStyles>
  <dxfs count="33">
    <dxf>
      <numFmt numFmtId="180" formatCode="&quot;NT$&quot;#,##0.00"/>
    </dxf>
    <dxf>
      <font>
        <strike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79" formatCode="&quot;NT$&quot;#,##0.00;[Red]&quot;NT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79" formatCode="&quot;NT$&quot;#,##0.00;[Red]&quot;NT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79" formatCode="&quot;NT$&quot;#,##0.00;[Red]&quot;NT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top style="thin">
          <color theme="4"/>
        </top>
      </border>
    </dxf>
    <dxf>
      <border>
        <top style="thin">
          <color theme="4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auto="1"/>
          <bgColor theme="4" tint="-0.499984740745262"/>
        </patternFill>
      </fill>
    </dxf>
    <dxf>
      <font>
        <color theme="4" tint="-0.499984740745262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4" tint="-0.249977111117893"/>
      </font>
    </dxf>
    <dxf>
      <font>
        <b/>
        <color theme="4" tint="-0.249977111117893"/>
      </font>
    </dxf>
    <dxf>
      <font>
        <b/>
        <i val="0"/>
        <color theme="4" tint="-0.249977111117893"/>
      </font>
      <border>
        <top style="thin">
          <color theme="4"/>
        </top>
      </border>
    </dxf>
    <dxf>
      <font>
        <b/>
        <i val="0"/>
        <color theme="0"/>
      </font>
      <fill>
        <patternFill patternType="solid">
          <fgColor auto="1"/>
          <bgColor theme="4" tint="-0.499984740745262"/>
        </patternFill>
      </fill>
      <border>
        <bottom style="thin">
          <color theme="4"/>
        </bottom>
      </border>
    </dxf>
    <dxf>
      <font>
        <b val="0"/>
        <i val="0"/>
        <color theme="4" tint="-0.499984740745262"/>
      </font>
      <border>
        <top style="thin">
          <color theme="4"/>
        </top>
        <bottom style="thin">
          <color theme="4"/>
        </bottom>
      </border>
    </dxf>
  </dxfs>
  <tableStyles count="2" defaultTableStyle="支票登記簿" defaultPivotStyle="PivotStyleLight16">
    <tableStyle name="支票登記簿" pivot="0" count="7" xr9:uid="{00000000-0011-0000-FFFF-FFFF00000000}">
      <tableStyleElement type="wholeTable" dxfId="32"/>
      <tableStyleElement type="headerRow" dxfId="31"/>
      <tableStyleElement type="totalRow" dxfId="30"/>
      <tableStyleElement type="firstColumn" dxfId="29"/>
      <tableStyleElement type="lastColumn" dxfId="28"/>
      <tableStyleElement type="firstRowStripe" dxfId="27"/>
      <tableStyleElement type="firstColumnStripe" dxfId="26"/>
    </tableStyle>
    <tableStyle name="支票登記簿摘要" pivot="0" count="9" xr9:uid="{00000000-0011-0000-FFFF-FFFF01000000}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secondRowStripe" dxfId="19"/>
      <tableStyleElement type="firstColumnStripe" dxfId="18"/>
      <tableStyleElement type="secondColumn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chemeClr val="tx1">
                      <a:lumMod val="95000"/>
                      <a:lumOff val="5000"/>
                    </a:schemeClr>
                  </a:solidFill>
                </a:defRPr>
              </a:pPr>
              <a:endParaRPr lang="zh-TW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3925696300531629"/>
          <c:y val="0.28771297878283331"/>
          <c:w val="0.47208159641809477"/>
          <c:h val="0.57971180042734149"/>
        </c:manualLayout>
      </c:layout>
      <c:pieChart>
        <c:varyColors val="1"/>
        <c:ser>
          <c:idx val="0"/>
          <c:order val="0"/>
          <c:tx>
            <c:strRef>
              <c:f>支票登記簿!$C$14</c:f>
              <c:strCache>
                <c:ptCount val="1"/>
                <c:pt idx="0">
                  <c:v>總計</c:v>
                </c:pt>
              </c:strCache>
            </c:strRef>
          </c:tx>
          <c:dLbls>
            <c:dLbl>
              <c:idx val="4"/>
              <c:layout>
                <c:manualLayout>
                  <c:x val="1.3336166513010667E-2"/>
                  <c:y val="-1.38207223775995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80-4F6D-ADCA-C22ADAF827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Microsoft JhengHei UI" panose="020B0604030504040204" pitchFamily="34" charset="-120"/>
                    <a:ea typeface="Microsoft JhengHei UI" panose="020B0604030504040204" pitchFamily="34" charset="-120"/>
                  </a:defRPr>
                </a:pPr>
                <a:endParaRPr lang="zh-TW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支票登記簿!$B$15:$B$22</c15:sqref>
                  </c15:fullRef>
                </c:ext>
              </c:extLst>
              <c:f>支票登記簿!$B$16:$B$22</c:f>
              <c:strCache>
                <c:ptCount val="7"/>
                <c:pt idx="0">
                  <c:v>信用卡</c:v>
                </c:pt>
                <c:pt idx="1">
                  <c:v>投資</c:v>
                </c:pt>
                <c:pt idx="2">
                  <c:v>雜貨</c:v>
                </c:pt>
                <c:pt idx="3">
                  <c:v>公用事業費用</c:v>
                </c:pt>
                <c:pt idx="4">
                  <c:v>保險</c:v>
                </c:pt>
                <c:pt idx="5">
                  <c:v>貸款</c:v>
                </c:pt>
                <c:pt idx="6">
                  <c:v>其他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支票登記簿!$C$15:$C$22</c15:sqref>
                  </c15:fullRef>
                </c:ext>
              </c:extLst>
              <c:f>支票登記簿!$C$16:$C$22</c:f>
              <c:numCache>
                <c:formatCode>"NT$"#,##0.00</c:formatCode>
                <c:ptCount val="7"/>
                <c:pt idx="0">
                  <c:v>936.48</c:v>
                </c:pt>
                <c:pt idx="1">
                  <c:v>200</c:v>
                </c:pt>
                <c:pt idx="2">
                  <c:v>205.61</c:v>
                </c:pt>
                <c:pt idx="3">
                  <c:v>194.20000000000002</c:v>
                </c:pt>
                <c:pt idx="4">
                  <c:v>0</c:v>
                </c:pt>
                <c:pt idx="5">
                  <c:v>961.77</c:v>
                </c:pt>
                <c:pt idx="6">
                  <c:v>53.65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80-4F6D-ADCA-C22ADAF827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277095877721159"/>
          <c:y val="0.22737260805351056"/>
          <c:w val="0.33308862127528177"/>
          <c:h val="0.69225912745735585"/>
        </c:manualLayout>
      </c:layout>
      <c:overlay val="0"/>
      <c:txPr>
        <a:bodyPr/>
        <a:lstStyle/>
        <a:p>
          <a:pPr rtl="0">
            <a:defRPr sz="900">
              <a:latin typeface="Microsoft JhengHei UI" panose="020B0604030504040204" pitchFamily="34" charset="-120"/>
              <a:ea typeface="Microsoft JhengHei UI" panose="020B060403050404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1"/>
          </a:solidFill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</xdr:rowOff>
    </xdr:from>
    <xdr:to>
      <xdr:col>1</xdr:col>
      <xdr:colOff>520700</xdr:colOff>
      <xdr:row>1</xdr:row>
      <xdr:rowOff>377205</xdr:rowOff>
    </xdr:to>
    <xdr:pic>
      <xdr:nvPicPr>
        <xdr:cNvPr id="2" name="支票登記簿" descr="一支筆位於支票登記簿上方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5" y="1"/>
          <a:ext cx="854075" cy="1228104"/>
        </a:xfrm>
        <a:prstGeom prst="rect">
          <a:avLst/>
        </a:prstGeom>
      </xdr:spPr>
    </xdr:pic>
    <xdr:clientData/>
  </xdr:twoCellAnchor>
  <xdr:twoCellAnchor editAs="oneCell">
    <xdr:from>
      <xdr:col>1</xdr:col>
      <xdr:colOff>101600</xdr:colOff>
      <xdr:row>3</xdr:row>
      <xdr:rowOff>247651</xdr:rowOff>
    </xdr:from>
    <xdr:to>
      <xdr:col>2</xdr:col>
      <xdr:colOff>1114425</xdr:colOff>
      <xdr:row>11</xdr:row>
      <xdr:rowOff>228600</xdr:rowOff>
    </xdr:to>
    <xdr:grpSp>
      <xdr:nvGrpSpPr>
        <xdr:cNvPr id="7" name="群組 6" descr="類別與明細百分比的圓形圖">
          <a:extLst>
            <a:ext uri="{FF2B5EF4-FFF2-40B4-BE49-F238E27FC236}">
              <a16:creationId xmlns:a16="http://schemas.microsoft.com/office/drawing/2014/main" id="{5C3B8341-0B33-4066-84A0-9E12583F2335}"/>
            </a:ext>
          </a:extLst>
        </xdr:cNvPr>
        <xdr:cNvGrpSpPr/>
      </xdr:nvGrpSpPr>
      <xdr:grpSpPr>
        <a:xfrm>
          <a:off x="396875" y="1857376"/>
          <a:ext cx="3279775" cy="3028949"/>
          <a:chOff x="444500" y="1892301"/>
          <a:chExt cx="3032947" cy="2873376"/>
        </a:xfrm>
      </xdr:grpSpPr>
      <xdr:graphicFrame macro="">
        <xdr:nvGraphicFramePr>
          <xdr:cNvPr id="5" name="圖表 1" descr="類別與明細百分比的圓形圖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aphicFramePr/>
        </xdr:nvGraphicFramePr>
        <xdr:xfrm>
          <a:off x="444500" y="1892301"/>
          <a:ext cx="3032947" cy="277817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6" name="圓角矩形 5" descr="環繞圓形圖的漸層方塊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483642" y="2049115"/>
            <a:ext cx="2958058" cy="2716562"/>
          </a:xfrm>
          <a:prstGeom prst="roundRect">
            <a:avLst>
              <a:gd name="adj" fmla="val 6113"/>
            </a:avLst>
          </a:prstGeom>
          <a:noFill/>
          <a:ln>
            <a:solidFill>
              <a:schemeClr val="bg1">
                <a:lumMod val="95000"/>
              </a:schemeClr>
            </a:solidFill>
          </a:ln>
          <a:effectLst>
            <a:glow rad="63500">
              <a:schemeClr val="bg1">
                <a:lumMod val="95000"/>
                <a:alpha val="40000"/>
              </a:schemeClr>
            </a:glo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 editAs="oneCell">
    <xdr:from>
      <xdr:col>3</xdr:col>
      <xdr:colOff>228600</xdr:colOff>
      <xdr:row>3</xdr:row>
      <xdr:rowOff>219074</xdr:rowOff>
    </xdr:from>
    <xdr:to>
      <xdr:col>12</xdr:col>
      <xdr:colOff>9525</xdr:colOff>
      <xdr:row>22</xdr:row>
      <xdr:rowOff>361948</xdr:rowOff>
    </xdr:to>
    <xdr:sp macro="" textlink="">
      <xdr:nvSpPr>
        <xdr:cNvPr id="8" name="手繪多邊形 1" descr="環繞支票登記簿表格的框線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162425" y="1828799"/>
          <a:ext cx="9696450" cy="7381874"/>
        </a:xfrm>
        <a:custGeom>
          <a:avLst/>
          <a:gdLst>
            <a:gd name="connsiteX0" fmla="*/ 0 w 6981825"/>
            <a:gd name="connsiteY0" fmla="*/ 2047875 h 2095500"/>
            <a:gd name="connsiteX1" fmla="*/ 0 w 6981825"/>
            <a:gd name="connsiteY1" fmla="*/ 0 h 2095500"/>
            <a:gd name="connsiteX2" fmla="*/ 6981825 w 6981825"/>
            <a:gd name="connsiteY2" fmla="*/ 0 h 2095500"/>
            <a:gd name="connsiteX3" fmla="*/ 6981825 w 6981825"/>
            <a:gd name="connsiteY3" fmla="*/ 2076450 h 2095500"/>
            <a:gd name="connsiteX4" fmla="*/ 6981825 w 6981825"/>
            <a:gd name="connsiteY4" fmla="*/ 2095500 h 2095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981825" h="2095500">
              <a:moveTo>
                <a:pt x="0" y="2047875"/>
              </a:moveTo>
              <a:lnTo>
                <a:pt x="0" y="0"/>
              </a:lnTo>
              <a:lnTo>
                <a:pt x="6981825" y="0"/>
              </a:lnTo>
              <a:lnTo>
                <a:pt x="6981825" y="2076450"/>
              </a:lnTo>
              <a:lnTo>
                <a:pt x="6981825" y="2095500"/>
              </a:lnTo>
            </a:path>
          </a:pathLst>
        </a:custGeom>
        <a:ln w="15875">
          <a:gradFill flip="none" rotWithShape="1">
            <a:gsLst>
              <a:gs pos="15000">
                <a:schemeClr val="bg1">
                  <a:lumMod val="85000"/>
                </a:schemeClr>
              </a:gs>
              <a:gs pos="59000">
                <a:schemeClr val="bg1">
                  <a:lumMod val="95000"/>
                </a:schemeClr>
              </a:gs>
              <a:gs pos="93000">
                <a:schemeClr val="bg1"/>
              </a:gs>
            </a:gsLst>
            <a:lin ang="5400000" scaled="1"/>
            <a:tileRect/>
          </a:gra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支票登記簿" displayName="支票登記簿" ref="E5:K16" totalsRowCount="1" headerRowDxfId="16" dataDxfId="15" totalsRowDxfId="14">
  <tableColumns count="7">
    <tableColumn id="1" xr3:uid="{00000000-0010-0000-0000-000001000000}" name="支票號碼" totalsRowLabel="總計" dataDxfId="13" totalsRowDxfId="12"/>
    <tableColumn id="6" xr3:uid="{00000000-0010-0000-0000-000006000000}" name="日期" totalsRowDxfId="11" dataCellStyle="日期"/>
    <tableColumn id="7" xr3:uid="{00000000-0010-0000-0000-000007000000}" name="描述" dataDxfId="10" totalsRowDxfId="9"/>
    <tableColumn id="2" xr3:uid="{00000000-0010-0000-0000-000002000000}" name="類別" dataDxfId="8" totalsRowDxfId="7"/>
    <tableColumn id="3" xr3:uid="{00000000-0010-0000-0000-000003000000}" name="提款" totalsRowFunction="sum" totalsRowDxfId="6" dataCellStyle="貨幣"/>
    <tableColumn id="4" xr3:uid="{00000000-0010-0000-0000-000004000000}" name="存款" totalsRowFunction="sum" totalsRowDxfId="5" dataCellStyle="貨幣"/>
    <tableColumn id="5" xr3:uid="{00000000-0010-0000-0000-000005000000}" name="餘額" totalsRowFunction="custom" totalsRowDxfId="4" dataCellStyle="貨幣">
      <calculatedColumnFormula>餘額</calculatedColumnFormula>
      <totalsRowFormula>支票登記簿[[#Totals],[存款]]-支票登記簿[[#Totals],[提款]]</totalsRowFormula>
    </tableColumn>
  </tableColumns>
  <tableStyleInfo name="支票登記簿" showFirstColumn="0" showLastColumn="0" showRowStripes="1" showColumnStripes="0"/>
  <extLst>
    <ext xmlns:x14="http://schemas.microsoft.com/office/spreadsheetml/2009/9/main" uri="{504A1905-F514-4f6f-8877-14C23A59335A}">
      <x14:table altTextSummary="在此表格中輸入支票號碼、日期、描述、類別、提款金額和存款金額。系統會自動計算餘額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類別" displayName="類別" ref="B14:C22" totalsRowShown="0" headerRowDxfId="3" dataDxfId="2">
  <tableColumns count="2">
    <tableColumn id="1" xr3:uid="{00000000-0010-0000-0100-000001000000}" name="類別" dataDxfId="1"/>
    <tableColumn id="2" xr3:uid="{00000000-0010-0000-0100-000002000000}" name="總計" dataDxfId="0" dataCellStyle="貨幣 [0]">
      <calculatedColumnFormula>類別總計</calculatedColumnFormula>
    </tableColumn>
  </tableColumns>
  <tableStyleInfo name="支票登記簿摘要" showFirstColumn="0" showLastColumn="0" showRowStripes="1" showColumnStripes="0"/>
  <extLst>
    <ext xmlns:x14="http://schemas.microsoft.com/office/spreadsheetml/2009/9/main" uri="{504A1905-F514-4f6f-8877-14C23A59335A}">
      <x14:table altTextSummary="請在此表格中輸入類別項目。系統會自動更新總計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B1:K22"/>
  <sheetViews>
    <sheetView showGridLines="0" tabSelected="1" showRuler="0" zoomScaleNormal="100" workbookViewId="0"/>
  </sheetViews>
  <sheetFormatPr defaultColWidth="9.21875" defaultRowHeight="30" customHeight="1" x14ac:dyDescent="0.25"/>
  <cols>
    <col min="1" max="1" width="3.44140625" style="1" customWidth="1"/>
    <col min="2" max="2" width="26.44140625" style="1" customWidth="1"/>
    <col min="3" max="3" width="16" style="1" customWidth="1"/>
    <col min="4" max="4" width="5.6640625" style="1" customWidth="1"/>
    <col min="5" max="5" width="11.6640625" style="1" customWidth="1"/>
    <col min="6" max="6" width="14.44140625" style="1" customWidth="1"/>
    <col min="7" max="7" width="19.33203125" style="1" customWidth="1"/>
    <col min="8" max="8" width="14.88671875" style="1" customWidth="1"/>
    <col min="9" max="11" width="15.6640625" style="1" customWidth="1"/>
    <col min="12" max="12" width="2.6640625" style="1" customWidth="1"/>
    <col min="13" max="16384" width="9.21875" style="1"/>
  </cols>
  <sheetData>
    <row r="1" spans="2:11" ht="66.95" customHeight="1" x14ac:dyDescent="0.7">
      <c r="B1" s="6" t="s">
        <v>0</v>
      </c>
    </row>
    <row r="2" spans="2:11" ht="30" customHeight="1" x14ac:dyDescent="0.3">
      <c r="B2" s="7" t="s">
        <v>1</v>
      </c>
    </row>
    <row r="3" spans="2:11" ht="30" customHeight="1" x14ac:dyDescent="0.35">
      <c r="B3" s="8" t="str">
        <f>CONCATENATE("目前餘額 : NT"&amp;TEXT(支票登記簿[[#Totals],[餘額]],"$#,##0.00"))</f>
        <v>目前餘額 : NT$2,730.84</v>
      </c>
    </row>
    <row r="4" spans="2:11" ht="30" customHeight="1" x14ac:dyDescent="0.25">
      <c r="B4" s="20"/>
      <c r="C4" s="20"/>
    </row>
    <row r="5" spans="2:11" ht="30" customHeight="1" x14ac:dyDescent="0.25">
      <c r="B5" s="20"/>
      <c r="C5" s="20"/>
      <c r="E5" s="9" t="s">
        <v>13</v>
      </c>
      <c r="F5" s="9" t="s">
        <v>16</v>
      </c>
      <c r="G5" s="9" t="s">
        <v>17</v>
      </c>
      <c r="H5" s="9" t="s">
        <v>3</v>
      </c>
      <c r="I5" s="10" t="s">
        <v>27</v>
      </c>
      <c r="J5" s="10" t="s">
        <v>4</v>
      </c>
      <c r="K5" s="10" t="s">
        <v>28</v>
      </c>
    </row>
    <row r="6" spans="2:11" ht="30" customHeight="1" x14ac:dyDescent="0.25">
      <c r="B6" s="20"/>
      <c r="C6" s="20"/>
      <c r="E6" s="11"/>
      <c r="F6" s="18">
        <f ca="1">TODAY()-60</f>
        <v>43171</v>
      </c>
      <c r="G6" s="12" t="s">
        <v>18</v>
      </c>
      <c r="H6" s="13" t="s">
        <v>4</v>
      </c>
      <c r="I6" s="19"/>
      <c r="J6" s="19">
        <v>2916.73</v>
      </c>
      <c r="K6" s="19">
        <f>初始餘額</f>
        <v>2916.73</v>
      </c>
    </row>
    <row r="7" spans="2:11" ht="30" customHeight="1" x14ac:dyDescent="0.25">
      <c r="B7" s="20"/>
      <c r="C7" s="20"/>
      <c r="E7" s="1">
        <v>2251</v>
      </c>
      <c r="F7" s="17">
        <f ca="1">TODAY()-59</f>
        <v>43172</v>
      </c>
      <c r="G7" s="3" t="s">
        <v>19</v>
      </c>
      <c r="H7" s="2" t="s">
        <v>7</v>
      </c>
      <c r="I7" s="16">
        <v>205.61</v>
      </c>
      <c r="J7" s="16"/>
      <c r="K7" s="16">
        <f>餘額</f>
        <v>2711.12</v>
      </c>
    </row>
    <row r="8" spans="2:11" ht="30" customHeight="1" x14ac:dyDescent="0.25">
      <c r="B8" s="20"/>
      <c r="C8" s="20"/>
      <c r="E8" s="1">
        <v>67112449</v>
      </c>
      <c r="F8" s="17">
        <f ca="1">TODAY()-45</f>
        <v>43186</v>
      </c>
      <c r="G8" s="3" t="s">
        <v>20</v>
      </c>
      <c r="H8" s="2" t="s">
        <v>10</v>
      </c>
      <c r="I8" s="16">
        <v>961.77</v>
      </c>
      <c r="J8" s="16"/>
      <c r="K8" s="16">
        <f>餘額</f>
        <v>1749.35</v>
      </c>
    </row>
    <row r="9" spans="2:11" ht="30" customHeight="1" x14ac:dyDescent="0.25">
      <c r="B9" s="20"/>
      <c r="C9" s="20"/>
      <c r="E9" s="1" t="s">
        <v>14</v>
      </c>
      <c r="F9" s="17">
        <f ca="1">TODAY()-40</f>
        <v>43191</v>
      </c>
      <c r="G9" s="3" t="s">
        <v>21</v>
      </c>
      <c r="H9" s="2" t="s">
        <v>11</v>
      </c>
      <c r="I9" s="16">
        <v>3.65</v>
      </c>
      <c r="J9" s="16"/>
      <c r="K9" s="16">
        <f>餘額</f>
        <v>1745.6999999999998</v>
      </c>
    </row>
    <row r="10" spans="2:11" ht="30" customHeight="1" x14ac:dyDescent="0.25">
      <c r="B10" s="20"/>
      <c r="C10" s="20"/>
      <c r="E10" s="1">
        <v>2252</v>
      </c>
      <c r="F10" s="17">
        <f ca="1">TODAY()-35</f>
        <v>43196</v>
      </c>
      <c r="G10" s="3" t="s">
        <v>22</v>
      </c>
      <c r="H10" s="2" t="s">
        <v>8</v>
      </c>
      <c r="I10" s="16">
        <v>145.33000000000001</v>
      </c>
      <c r="J10" s="16"/>
      <c r="K10" s="16">
        <f>餘額</f>
        <v>1600.37</v>
      </c>
    </row>
    <row r="11" spans="2:11" ht="30" customHeight="1" x14ac:dyDescent="0.25">
      <c r="B11" s="20"/>
      <c r="C11" s="20"/>
      <c r="E11" s="1" t="s">
        <v>15</v>
      </c>
      <c r="F11" s="17">
        <f ca="1">TODAY()-30</f>
        <v>43201</v>
      </c>
      <c r="G11" s="3" t="s">
        <v>23</v>
      </c>
      <c r="H11" s="2" t="s">
        <v>11</v>
      </c>
      <c r="I11" s="16">
        <v>50</v>
      </c>
      <c r="J11" s="16"/>
      <c r="K11" s="16">
        <f>餘額</f>
        <v>1550.37</v>
      </c>
    </row>
    <row r="12" spans="2:11" ht="30" customHeight="1" x14ac:dyDescent="0.25">
      <c r="B12" s="20"/>
      <c r="C12" s="20"/>
      <c r="E12" s="1">
        <v>68240158</v>
      </c>
      <c r="F12" s="17">
        <f ca="1">TODAY()-25</f>
        <v>43206</v>
      </c>
      <c r="G12" s="3" t="s">
        <v>5</v>
      </c>
      <c r="H12" s="2" t="s">
        <v>5</v>
      </c>
      <c r="I12" s="16">
        <v>936.48</v>
      </c>
      <c r="J12" s="16"/>
      <c r="K12" s="16">
        <f>餘額</f>
        <v>613.88999999999987</v>
      </c>
    </row>
    <row r="13" spans="2:11" ht="30" customHeight="1" x14ac:dyDescent="0.3">
      <c r="B13" s="21" t="s">
        <v>2</v>
      </c>
      <c r="C13" s="21"/>
      <c r="F13" s="17">
        <f ca="1">TODAY()-20</f>
        <v>43211</v>
      </c>
      <c r="G13" s="3" t="s">
        <v>24</v>
      </c>
      <c r="H13" s="2" t="s">
        <v>4</v>
      </c>
      <c r="I13" s="16"/>
      <c r="J13" s="16">
        <v>2365.8200000000002</v>
      </c>
      <c r="K13" s="16">
        <f>餘額</f>
        <v>2979.71</v>
      </c>
    </row>
    <row r="14" spans="2:11" ht="30" customHeight="1" x14ac:dyDescent="0.25">
      <c r="B14" s="9" t="s">
        <v>3</v>
      </c>
      <c r="C14" s="9" t="s">
        <v>12</v>
      </c>
      <c r="F14" s="17">
        <f ca="1">TODAY()-15</f>
        <v>43216</v>
      </c>
      <c r="G14" s="3" t="s">
        <v>25</v>
      </c>
      <c r="H14" s="2" t="s">
        <v>6</v>
      </c>
      <c r="I14" s="16">
        <v>200</v>
      </c>
      <c r="J14" s="16"/>
      <c r="K14" s="16">
        <f>餘額</f>
        <v>2779.71</v>
      </c>
    </row>
    <row r="15" spans="2:11" ht="30" customHeight="1" x14ac:dyDescent="0.25">
      <c r="B15" s="1" t="s">
        <v>4</v>
      </c>
      <c r="C15" s="15">
        <f>類別總計</f>
        <v>5282.55</v>
      </c>
      <c r="E15" s="1">
        <v>2253</v>
      </c>
      <c r="F15" s="17">
        <f ca="1">TODAY()</f>
        <v>43231</v>
      </c>
      <c r="G15" s="3" t="s">
        <v>26</v>
      </c>
      <c r="H15" s="2" t="s">
        <v>8</v>
      </c>
      <c r="I15" s="16">
        <v>48.87</v>
      </c>
      <c r="J15" s="16"/>
      <c r="K15" s="16">
        <f>餘額</f>
        <v>2730.84</v>
      </c>
    </row>
    <row r="16" spans="2:11" ht="30" customHeight="1" x14ac:dyDescent="0.25">
      <c r="B16" s="1" t="s">
        <v>5</v>
      </c>
      <c r="C16" s="15">
        <f>類別總計</f>
        <v>936.48</v>
      </c>
      <c r="E16" s="4" t="s">
        <v>29</v>
      </c>
      <c r="F16" s="4"/>
      <c r="G16" s="4"/>
      <c r="H16" s="4"/>
      <c r="I16" s="14">
        <f>SUBTOTAL(109,支票登記簿[提款])</f>
        <v>2551.71</v>
      </c>
      <c r="J16" s="14">
        <f>SUBTOTAL(109,支票登記簿[存款])</f>
        <v>5282.55</v>
      </c>
      <c r="K16" s="14">
        <f>支票登記簿[[#Totals],[存款]]-支票登記簿[[#Totals],[提款]]</f>
        <v>2730.84</v>
      </c>
    </row>
    <row r="17" spans="2:11" ht="30" customHeight="1" x14ac:dyDescent="0.25">
      <c r="B17" s="1" t="s">
        <v>6</v>
      </c>
      <c r="C17" s="15">
        <f>類別總計</f>
        <v>200</v>
      </c>
      <c r="E17" s="4"/>
      <c r="F17" s="4"/>
      <c r="G17" s="4"/>
      <c r="H17" s="4"/>
      <c r="I17" s="5"/>
      <c r="J17" s="5"/>
      <c r="K17" s="5"/>
    </row>
    <row r="18" spans="2:11" ht="30" customHeight="1" x14ac:dyDescent="0.25">
      <c r="B18" s="1" t="s">
        <v>7</v>
      </c>
      <c r="C18" s="15">
        <f>類別總計</f>
        <v>205.61</v>
      </c>
    </row>
    <row r="19" spans="2:11" ht="30" customHeight="1" x14ac:dyDescent="0.25">
      <c r="B19" s="1" t="s">
        <v>8</v>
      </c>
      <c r="C19" s="15">
        <f>類別總計</f>
        <v>194.20000000000002</v>
      </c>
    </row>
    <row r="20" spans="2:11" ht="30" customHeight="1" x14ac:dyDescent="0.25">
      <c r="B20" s="1" t="s">
        <v>9</v>
      </c>
      <c r="C20" s="15">
        <f>類別總計</f>
        <v>0</v>
      </c>
    </row>
    <row r="21" spans="2:11" ht="30" customHeight="1" x14ac:dyDescent="0.25">
      <c r="B21" s="1" t="s">
        <v>10</v>
      </c>
      <c r="C21" s="15">
        <f>類別總計</f>
        <v>961.77</v>
      </c>
    </row>
    <row r="22" spans="2:11" ht="30" customHeight="1" x14ac:dyDescent="0.25">
      <c r="B22" s="1" t="s">
        <v>11</v>
      </c>
      <c r="C22" s="15">
        <f>類別總計</f>
        <v>53.65</v>
      </c>
    </row>
  </sheetData>
  <mergeCells count="2">
    <mergeCell ref="B4:C12"/>
    <mergeCell ref="B13:C13"/>
  </mergeCells>
  <phoneticPr fontId="6" type="noConversion"/>
  <dataValidations count="15">
    <dataValidation allowBlank="1" showInputMessage="1" showErrorMessage="1" prompt="此儲存格為本工作表的標題。請從類別表格的儲存格 B14 開始修改或更新類別。請從支票登記簿表格的儲存格 E5 開始輸入支票詳細資料" sqref="B1" xr:uid="{00000000-0002-0000-0000-000000000000}"/>
    <dataValidation allowBlank="1" showInputMessage="1" showErrorMessage="1" prompt="您可以在此工作表中建立含有圖表的支票登記簿。儲存格 B3 中會自動計算目前餘額。儲存格 B4 到 B11 為顯示類別和總計的圖表" sqref="A1" xr:uid="{00000000-0002-0000-0000-000001000000}"/>
    <dataValidation allowBlank="1" showInputMessage="1" showErrorMessage="1" prompt="此儲存格會自動計算並加上目前餘額" sqref="B3" xr:uid="{00000000-0002-0000-0000-000002000000}"/>
    <dataValidation allowBlank="1" showInputMessage="1" showErrorMessage="1" prompt="從儲存格 B4 到 C12 是含有類別與明細百分比的圓形圖" sqref="B4" xr:uid="{00000000-0002-0000-0000-000003000000}"/>
    <dataValidation allowBlank="1" showInputMessage="1" showErrorMessage="1" prompt="請在此表格中插入或修改類別，以自訂支票登記簿表格中的類別選項。下方會自動更新支票登記簿表格中各類別的總計" sqref="B13:C13" xr:uid="{00000000-0002-0000-0000-000004000000}"/>
    <dataValidation allowBlank="1" showInputMessage="1" showErrorMessage="1" prompt="此標題下方的欄會根據登記簿表格中的項目自動計算各類別的總計" sqref="C14" xr:uid="{00000000-0002-0000-0000-000005000000}"/>
    <dataValidation allowBlank="1" showInputMessage="1" showErrorMessage="1" prompt="此標題下方的欄為類別項目" sqref="B14" xr:uid="{00000000-0002-0000-0000-000006000000}"/>
    <dataValidation allowBlank="1" showInputMessage="1" showErrorMessage="1" prompt="此標題下方的欄會自動計算餘額" sqref="K5" xr:uid="{00000000-0002-0000-0000-000007000000}"/>
    <dataValidation allowBlank="1" showInputMessage="1" showErrorMessage="1" prompt="請在此標題下方的欄中輸入存款金額" sqref="J5" xr:uid="{00000000-0002-0000-0000-000008000000}"/>
    <dataValidation allowBlank="1" showInputMessage="1" showErrorMessage="1" prompt="請在此標題下方的欄中輸入提款金額" sqref="I5" xr:uid="{00000000-0002-0000-0000-000009000000}"/>
    <dataValidation allowBlank="1" showInputMessage="1" showErrorMessage="1" prompt="請在此標題下方的欄中選取類別。按 ALT+向下鍵以開啟下拉式清單，然後按 ENTER 來選取。系統會自動從類別表格更新類別清單" sqref="H5" xr:uid="{00000000-0002-0000-0000-00000A000000}"/>
    <dataValidation allowBlank="1" showInputMessage="1" showErrorMessage="1" prompt="請在此標題下方的欄中輸入描述" sqref="G5" xr:uid="{00000000-0002-0000-0000-00000B000000}"/>
    <dataValidation allowBlank="1" showInputMessage="1" showErrorMessage="1" prompt="請在此標題下方的欄中輸入日期" sqref="F5" xr:uid="{00000000-0002-0000-0000-00000C000000}"/>
    <dataValidation allowBlank="1" showInputMessage="1" showErrorMessage="1" prompt="請在此標題下方的欄中輸入支票號碼" sqref="E5" xr:uid="{00000000-0002-0000-0000-00000D000000}"/>
    <dataValidation type="list" errorStyle="warning" allowBlank="1" showInputMessage="1" showErrorMessage="1" error="請從清單中選取類別。選取 [取消]，然後按 ALT+向下鍵以開啟下拉式清單，再按 ENTER 來選取" sqref="H6:H15" xr:uid="{00000000-0002-0000-0000-00000E000000}">
      <formula1>類別查詢</formula1>
    </dataValidation>
  </dataValidations>
  <printOptions horizontalCentered="1"/>
  <pageMargins left="0.7" right="0.7" top="0.75" bottom="0.75" header="0.3" footer="0.3"/>
  <pageSetup paperSize="9" scale="68" fitToHeight="0" orientation="landscape" r:id="rId1"/>
  <headerFooter differentFirst="1">
    <oddFooter>Page &amp;P of &amp;N</oddFooter>
  </headerFooter>
  <ignoredErrors>
    <ignoredError sqref="K6" calculatedColumn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4</vt:i4>
      </vt:variant>
    </vt:vector>
  </HeadingPairs>
  <TitlesOfParts>
    <vt:vector size="5" baseType="lpstr">
      <vt:lpstr>支票登記簿</vt:lpstr>
      <vt:lpstr>支票登記簿!交易</vt:lpstr>
      <vt:lpstr>標題​​1</vt:lpstr>
      <vt:lpstr>支票登記簿!類別查詢</vt:lpstr>
      <vt:lpstr>欄標題1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dcterms:created xsi:type="dcterms:W3CDTF">2017-06-24T01:05:46Z</dcterms:created>
  <dcterms:modified xsi:type="dcterms:W3CDTF">2018-05-11T02:36:38Z</dcterms:modified>
</cp:coreProperties>
</file>