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504"/>
  <workbookPr/>
  <mc:AlternateContent xmlns:mc="http://schemas.openxmlformats.org/markup-compatibility/2006">
    <mc:Choice Requires="x15">
      <x15ac:absPath xmlns:x15ac="http://schemas.microsoft.com/office/spreadsheetml/2010/11/ac" url="C:\Users\Administrator\Desktop\zh-TW\"/>
    </mc:Choice>
  </mc:AlternateContent>
  <bookViews>
    <workbookView xWindow="0" yWindow="0" windowWidth="21600" windowHeight="10350" xr2:uid="{00000000-000D-0000-FFFF-FFFF00000000}"/>
  </bookViews>
  <sheets>
    <sheet name="支票登記簿" sheetId="7" r:id="rId1"/>
  </sheets>
  <definedNames>
    <definedName name="_xlnm.Print_Titles" localSheetId="0">支票登記簿!$B:$C,支票登記簿!$2:$2</definedName>
    <definedName name="列標題區域1..I1">支票登記簿!$D$1</definedName>
    <definedName name="標題​​1">摘要[[#Headers],[類別]]</definedName>
    <definedName name="類別查詢">摘要[類別]</definedName>
    <definedName name="欄標題1">登記簿[[#Headers],[支票號碼]]</definedName>
  </definedNames>
  <calcPr calcId="171027"/>
</workbook>
</file>

<file path=xl/calcChain.xml><?xml version="1.0" encoding="utf-8"?>
<calcChain xmlns="http://schemas.openxmlformats.org/spreadsheetml/2006/main">
  <c r="C9" i="7" l="1"/>
  <c r="C8" i="7"/>
  <c r="C7" i="7"/>
  <c r="C6" i="7"/>
  <c r="C5" i="7"/>
  <c r="C4" i="7"/>
  <c r="E8" i="7" l="1"/>
  <c r="E7" i="7"/>
  <c r="E6" i="7"/>
  <c r="E5" i="7"/>
  <c r="E4" i="7"/>
  <c r="E3" i="7"/>
  <c r="J3" i="7" l="1"/>
  <c r="J4" i="7" s="1"/>
  <c r="J5" i="7" s="1"/>
  <c r="J6" i="7" s="1"/>
  <c r="J7" i="7" s="1"/>
  <c r="J8" i="7" s="1"/>
  <c r="I1" i="7"/>
</calcChain>
</file>

<file path=xl/sharedStrings.xml><?xml version="1.0" encoding="utf-8"?>
<sst xmlns="http://schemas.openxmlformats.org/spreadsheetml/2006/main" count="33" uniqueCount="24">
  <si>
    <t xml:space="preserve"> 支票登記簿</t>
  </si>
  <si>
    <t>支出摘要</t>
  </si>
  <si>
    <t>類別</t>
  </si>
  <si>
    <t>提款</t>
  </si>
  <si>
    <t>雜貨</t>
  </si>
  <si>
    <t>娛樂</t>
  </si>
  <si>
    <t>學校</t>
  </si>
  <si>
    <t>水電費</t>
  </si>
  <si>
    <t>其他</t>
  </si>
  <si>
    <t>總計</t>
  </si>
  <si>
    <t>目前餘額</t>
  </si>
  <si>
    <t>支票號碼</t>
  </si>
  <si>
    <t>轉帳卡</t>
  </si>
  <si>
    <t>日期</t>
  </si>
  <si>
    <t>描述</t>
  </si>
  <si>
    <t>期初餘額</t>
  </si>
  <si>
    <t>註冊費</t>
  </si>
  <si>
    <t>城市光電</t>
  </si>
  <si>
    <t>學校用品</t>
  </si>
  <si>
    <t>雜貨店</t>
  </si>
  <si>
    <t>南橋影音</t>
  </si>
  <si>
    <t>提款 (-)</t>
  </si>
  <si>
    <t>存款 (+)</t>
  </si>
  <si>
    <t>餘額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</si>
</sst>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76" formatCode="_(* #,##0_);_(* \(#,##0\);_(* &quot;-&quot;_);_(@_)"/>
    <numFmt numFmtId="177" formatCode="_(* #,##0.00_);_(* \(#,##0.00\);_(* &quot;-&quot;??_);_(@_)"/>
    <numFmt numFmtId="178" formatCode="&quot;NT$&quot;#,##0.00"/>
    <numFmt numFmtId="179" formatCode="_-&quot;NT$&quot;* #,##0.00_ ;_-&quot;NT$&quot;* \-#,##0.00\ ;_-&quot;NT$&quot;* &quot;-&quot;??_ ;_-@_ "/>
  </numFmts>
  <fonts count="27" x14ac:knownFonts="1">
    <font>
      <sz val="11"/>
      <color theme="3"/>
      <name val="Microsoft JhengHei UI"/>
      <family val="2"/>
    </font>
    <font>
      <sz val="9"/>
      <name val="新細明體"/>
      <family val="3"/>
      <charset val="136"/>
      <scheme val="minor"/>
    </font>
    <font>
      <sz val="11"/>
      <color theme="1"/>
      <name val="Microsoft JhengHei UI"/>
      <family val="2"/>
    </font>
    <font>
      <sz val="11"/>
      <color theme="0"/>
      <name val="Microsoft JhengHei UI"/>
      <family val="2"/>
    </font>
    <font>
      <sz val="11"/>
      <color rgb="FF9C0006"/>
      <name val="Microsoft JhengHei UI"/>
      <family val="2"/>
    </font>
    <font>
      <b/>
      <sz val="11"/>
      <color rgb="FFFA7D00"/>
      <name val="Microsoft JhengHei UI"/>
      <family val="2"/>
    </font>
    <font>
      <b/>
      <sz val="11"/>
      <color theme="0"/>
      <name val="Microsoft JhengHei UI"/>
      <family val="2"/>
    </font>
    <font>
      <sz val="11"/>
      <color theme="3"/>
      <name val="Microsoft JhengHei UI"/>
      <family val="2"/>
    </font>
    <font>
      <sz val="11"/>
      <color rgb="FF006100"/>
      <name val="Microsoft JhengHei UI"/>
      <family val="2"/>
    </font>
    <font>
      <b/>
      <sz val="12"/>
      <color theme="2"/>
      <name val="Microsoft JhengHei UI"/>
      <family val="2"/>
    </font>
    <font>
      <b/>
      <sz val="18"/>
      <color theme="2"/>
      <name val="Microsoft JhengHei UI"/>
      <family val="2"/>
    </font>
    <font>
      <b/>
      <sz val="11"/>
      <color theme="2"/>
      <name val="Microsoft JhengHei UI"/>
      <family val="2"/>
    </font>
    <font>
      <b/>
      <sz val="11"/>
      <color theme="3"/>
      <name val="Microsoft JhengHei UI"/>
      <family val="2"/>
    </font>
    <font>
      <sz val="11"/>
      <color rgb="FF3F3F76"/>
      <name val="Microsoft JhengHei UI"/>
      <family val="2"/>
    </font>
    <font>
      <sz val="11"/>
      <color rgb="FFFA7D00"/>
      <name val="Microsoft JhengHei UI"/>
      <family val="2"/>
    </font>
    <font>
      <sz val="11"/>
      <color rgb="FF9C5700"/>
      <name val="Microsoft JhengHei UI"/>
      <family val="2"/>
    </font>
    <font>
      <b/>
      <sz val="11"/>
      <color rgb="FF3F3F3F"/>
      <name val="Microsoft JhengHei UI"/>
      <family val="2"/>
    </font>
    <font>
      <b/>
      <sz val="26"/>
      <color theme="3"/>
      <name val="Microsoft JhengHei UI"/>
      <family val="2"/>
    </font>
    <font>
      <b/>
      <sz val="36"/>
      <color theme="2"/>
      <name val="Microsoft JhengHei UI"/>
      <family val="2"/>
    </font>
    <font>
      <sz val="11"/>
      <color rgb="FFFF0000"/>
      <name val="Microsoft JhengHei UI"/>
      <family val="2"/>
    </font>
    <font>
      <b/>
      <sz val="26"/>
      <color theme="3"/>
      <name val="Microsoft JhengHei UI"/>
      <family val="2"/>
    </font>
    <font>
      <b/>
      <sz val="12"/>
      <color theme="2"/>
      <name val="Microsoft JhengHei UI"/>
      <family val="2"/>
    </font>
    <font>
      <b/>
      <sz val="36"/>
      <color theme="2"/>
      <name val="Microsoft JhengHei UI"/>
      <family val="2"/>
    </font>
    <font>
      <sz val="11"/>
      <color theme="3"/>
      <name val="Microsoft JhengHei UI"/>
      <family val="2"/>
    </font>
    <font>
      <b/>
      <sz val="18"/>
      <color theme="2"/>
      <name val="Microsoft JhengHei UI"/>
      <family val="2"/>
    </font>
    <font>
      <b/>
      <sz val="11"/>
      <color theme="3"/>
      <name val="Microsoft JhengHei UI"/>
      <family val="2"/>
    </font>
    <font>
      <b/>
      <sz val="11"/>
      <color theme="2"/>
      <name val="Microsoft JhengHei UI"/>
      <family val="2"/>
    </font>
  </fonts>
  <fills count="3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horizontal="left" vertical="center" wrapText="1" indent="2"/>
    </xf>
    <xf numFmtId="0" fontId="17" fillId="3" borderId="0" applyNumberFormat="0" applyBorder="0" applyProtection="0">
      <alignment horizontal="left" vertical="center"/>
    </xf>
    <xf numFmtId="0" fontId="9" fillId="2" borderId="0" applyNumberFormat="0" applyProtection="0">
      <alignment horizontal="right" vertical="center"/>
    </xf>
    <xf numFmtId="0" fontId="10" fillId="2" borderId="1" applyNumberFormat="0" applyProtection="0">
      <alignment horizontal="left" vertical="center" indent="2"/>
    </xf>
    <xf numFmtId="0" fontId="11" fillId="2" borderId="0" applyNumberFormat="0" applyProtection="0">
      <alignment horizontal="right" vertical="center" indent="5"/>
    </xf>
    <xf numFmtId="178" fontId="7" fillId="0" borderId="0" applyFont="0" applyFill="0" applyBorder="0" applyProtection="0">
      <alignment horizontal="right" vertical="center" indent="5"/>
    </xf>
    <xf numFmtId="178" fontId="7" fillId="0" borderId="0" applyFont="0" applyFill="0" applyBorder="0" applyProtection="0">
      <alignment horizontal="right" vertical="center"/>
    </xf>
    <xf numFmtId="14" fontId="7" fillId="0" borderId="0" applyFont="0" applyFill="0" applyBorder="0">
      <alignment horizontal="right" vertical="center" indent="1"/>
    </xf>
    <xf numFmtId="0" fontId="12" fillId="3" borderId="0" applyNumberFormat="0" applyFill="0" applyBorder="0" applyProtection="0">
      <alignment horizontal="right" vertical="center"/>
    </xf>
    <xf numFmtId="0" fontId="3" fillId="2" borderId="0" applyNumberFormat="0" applyBorder="0" applyProtection="0">
      <alignment horizontal="left" wrapText="1" indent="2"/>
    </xf>
    <xf numFmtId="178" fontId="18" fillId="2" borderId="1" applyProtection="0">
      <alignment horizontal="right" vertical="center"/>
    </xf>
    <xf numFmtId="0" fontId="12" fillId="0" borderId="0" applyNumberFormat="0" applyFill="0" applyBorder="0">
      <alignment horizontal="right" vertical="center" indent="5"/>
    </xf>
    <xf numFmtId="177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4" borderId="0" applyNumberFormat="0" applyBorder="0" applyAlignment="0" applyProtection="0"/>
    <xf numFmtId="0" fontId="4" fillId="5" borderId="0" applyNumberFormat="0" applyBorder="0" applyAlignment="0" applyProtection="0"/>
    <xf numFmtId="0" fontId="15" fillId="6" borderId="0" applyNumberFormat="0" applyBorder="0" applyAlignment="0" applyProtection="0"/>
    <xf numFmtId="0" fontId="13" fillId="7" borderId="2" applyNumberFormat="0" applyAlignment="0" applyProtection="0"/>
    <xf numFmtId="0" fontId="16" fillId="8" borderId="3" applyNumberFormat="0" applyAlignment="0" applyProtection="0"/>
    <xf numFmtId="0" fontId="5" fillId="8" borderId="2" applyNumberFormat="0" applyAlignment="0" applyProtection="0"/>
    <xf numFmtId="0" fontId="14" fillId="0" borderId="4" applyNumberFormat="0" applyFill="0" applyAlignment="0" applyProtection="0"/>
    <xf numFmtId="0" fontId="6" fillId="9" borderId="5" applyNumberFormat="0" applyAlignment="0" applyProtection="0"/>
    <xf numFmtId="0" fontId="19" fillId="0" borderId="0" applyNumberFormat="0" applyFill="0" applyBorder="0" applyAlignment="0" applyProtection="0"/>
    <xf numFmtId="0" fontId="7" fillId="10" borderId="6" applyNumberFormat="0" applyFont="0" applyAlignment="0" applyProtection="0"/>
    <xf numFmtId="0" fontId="3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3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3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3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</cellStyleXfs>
  <cellXfs count="13">
    <xf numFmtId="0" fontId="0" fillId="0" borderId="0" xfId="0">
      <alignment horizontal="left" vertical="center" wrapText="1" indent="2"/>
    </xf>
    <xf numFmtId="0" fontId="20" fillId="3" borderId="0" xfId="1" applyFont="1" applyBorder="1">
      <alignment horizontal="left" vertical="center"/>
    </xf>
    <xf numFmtId="0" fontId="21" fillId="2" borderId="0" xfId="2" applyNumberFormat="1" applyFont="1">
      <alignment horizontal="right" vertical="center"/>
    </xf>
    <xf numFmtId="179" fontId="22" fillId="2" borderId="1" xfId="10" applyNumberFormat="1" applyFont="1">
      <alignment horizontal="right" vertical="center"/>
    </xf>
    <xf numFmtId="0" fontId="23" fillId="0" borderId="0" xfId="0" applyFont="1">
      <alignment horizontal="left" vertical="center" wrapText="1" indent="2"/>
    </xf>
    <xf numFmtId="0" fontId="24" fillId="2" borderId="1" xfId="3" applyFont="1">
      <alignment horizontal="left" vertical="center" indent="2"/>
    </xf>
    <xf numFmtId="0" fontId="25" fillId="0" borderId="0" xfId="8" applyFont="1" applyFill="1">
      <alignment horizontal="right" vertical="center"/>
    </xf>
    <xf numFmtId="0" fontId="25" fillId="0" borderId="0" xfId="11" applyFont="1" applyFill="1">
      <alignment horizontal="right" vertical="center" indent="5"/>
    </xf>
    <xf numFmtId="0" fontId="23" fillId="0" borderId="0" xfId="0" applyFont="1" applyFill="1" applyBorder="1">
      <alignment horizontal="left" vertical="center" wrapText="1" indent="2"/>
    </xf>
    <xf numFmtId="0" fontId="26" fillId="2" borderId="0" xfId="4" applyFont="1">
      <alignment horizontal="right" vertical="center" indent="5"/>
    </xf>
    <xf numFmtId="14" fontId="23" fillId="0" borderId="0" xfId="7" applyNumberFormat="1" applyFont="1" applyFill="1" applyBorder="1">
      <alignment horizontal="right" vertical="center" indent="1"/>
    </xf>
    <xf numFmtId="178" fontId="23" fillId="0" borderId="0" xfId="5" applyFont="1" applyFill="1" applyBorder="1">
      <alignment horizontal="right" vertical="center" indent="5"/>
    </xf>
    <xf numFmtId="178" fontId="23" fillId="0" borderId="0" xfId="6" applyFont="1" applyFill="1" applyBorder="1">
      <alignment horizontal="right" vertical="center"/>
    </xf>
  </cellXfs>
  <cellStyles count="49">
    <cellStyle name="20% - 輔色1" xfId="26" builtinId="30" customBuiltin="1"/>
    <cellStyle name="20% - 輔色2" xfId="30" builtinId="34" customBuiltin="1"/>
    <cellStyle name="20% - 輔色3" xfId="34" builtinId="38" customBuiltin="1"/>
    <cellStyle name="20% - 輔色4" xfId="38" builtinId="42" customBuiltin="1"/>
    <cellStyle name="20% - 輔色5" xfId="42" builtinId="46" customBuiltin="1"/>
    <cellStyle name="20% - 輔色6" xfId="46" builtinId="50" customBuiltin="1"/>
    <cellStyle name="40% - 輔色1" xfId="27" builtinId="31" customBuiltin="1"/>
    <cellStyle name="40% - 輔色2" xfId="31" builtinId="35" customBuiltin="1"/>
    <cellStyle name="40% - 輔色3" xfId="35" builtinId="39" customBuiltin="1"/>
    <cellStyle name="40% - 輔色4" xfId="39" builtinId="43" customBuiltin="1"/>
    <cellStyle name="40% - 輔色5" xfId="43" builtinId="47" customBuiltin="1"/>
    <cellStyle name="40% - 輔色6" xfId="47" builtinId="51" customBuiltin="1"/>
    <cellStyle name="60% - 輔色1" xfId="28" builtinId="32" customBuiltin="1"/>
    <cellStyle name="60% - 輔色2" xfId="32" builtinId="36" customBuiltin="1"/>
    <cellStyle name="60% - 輔色3" xfId="36" builtinId="40" customBuiltin="1"/>
    <cellStyle name="60% - 輔色4" xfId="40" builtinId="44" customBuiltin="1"/>
    <cellStyle name="60% - 輔色5" xfId="44" builtinId="48" customBuiltin="1"/>
    <cellStyle name="60% - 輔色6" xfId="48" builtinId="52" customBuiltin="1"/>
    <cellStyle name="一般" xfId="0" builtinId="0" customBuiltin="1"/>
    <cellStyle name="千分位" xfId="12" builtinId="3" customBuiltin="1"/>
    <cellStyle name="千分位[0]" xfId="13" builtinId="6" customBuiltin="1"/>
    <cellStyle name="中等" xfId="17" builtinId="28" customBuiltin="1"/>
    <cellStyle name="日期" xfId="7" xr:uid="{00000000-0005-0000-0000-00002F000000}"/>
    <cellStyle name="合計" xfId="10" builtinId="25" customBuiltin="1"/>
    <cellStyle name="好" xfId="15" builtinId="26" customBuiltin="1"/>
    <cellStyle name="百分比" xfId="14" builtinId="5" customBuiltin="1"/>
    <cellStyle name="計算方式" xfId="20" builtinId="22" customBuiltin="1"/>
    <cellStyle name="貨幣" xfId="6" builtinId="4" customBuiltin="1"/>
    <cellStyle name="貨幣 [0]" xfId="5" builtinId="7" customBuiltin="1"/>
    <cellStyle name="連結的儲存格" xfId="21" builtinId="24" customBuiltin="1"/>
    <cellStyle name="備註" xfId="24" builtinId="10" customBuiltin="1"/>
    <cellStyle name="說明文字" xfId="9" builtinId="53" customBuiltin="1"/>
    <cellStyle name="輔色1" xfId="25" builtinId="29" customBuiltin="1"/>
    <cellStyle name="輔色2" xfId="29" builtinId="33" customBuiltin="1"/>
    <cellStyle name="輔色3" xfId="33" builtinId="37" customBuiltin="1"/>
    <cellStyle name="輔色4" xfId="37" builtinId="41" customBuiltin="1"/>
    <cellStyle name="輔色5" xfId="41" builtinId="45" customBuiltin="1"/>
    <cellStyle name="輔色6" xfId="45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8" builtinId="19" customBuiltin="1"/>
    <cellStyle name="餘額標題" xfId="11" xr:uid="{00000000-0005-0000-0000-000030000000}"/>
    <cellStyle name="輸入" xfId="18" builtinId="20" customBuiltin="1"/>
    <cellStyle name="輸出" xfId="19" builtinId="21" customBuiltin="1"/>
    <cellStyle name="檢查儲存格" xfId="22" builtinId="23" customBuiltin="1"/>
    <cellStyle name="壞" xfId="16" builtinId="27" customBuiltin="1"/>
    <cellStyle name="警告文字" xfId="23" builtinId="11" customBuiltin="1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color rgb="FFFF0000"/>
      </font>
    </dxf>
    <dxf>
      <fill>
        <patternFill>
          <bgColor theme="2"/>
        </patternFill>
      </fill>
    </dxf>
    <dxf>
      <fill>
        <patternFill>
          <bgColor theme="0"/>
        </patternFill>
      </fill>
    </dxf>
    <dxf>
      <font>
        <b/>
        <i val="0"/>
      </font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0"/>
        </patternFill>
      </fill>
    </dxf>
    <dxf>
      <font>
        <b/>
        <i val="0"/>
        <color theme="2"/>
      </font>
      <fill>
        <patternFill>
          <bgColor theme="3"/>
        </patternFill>
      </fill>
    </dxf>
    <dxf>
      <font>
        <color theme="2"/>
      </font>
      <fill>
        <patternFill>
          <bgColor theme="3"/>
        </patternFill>
      </fill>
      <border>
        <right style="thin">
          <color theme="3"/>
        </right>
        <vertical/>
        <horizontal/>
      </border>
    </dxf>
  </dxfs>
  <tableStyles count="2" defaultTableStyle="支票登記簿" defaultPivotStyle="PivotStyleLight16">
    <tableStyle name="支票登記簿摘要" pivot="0" count="4" xr9:uid="{00000000-0011-0000-FFFF-FFFF00000000}">
      <tableStyleElement type="wholeTable" dxfId="9"/>
      <tableStyleElement type="headerRow" dxfId="8"/>
      <tableStyleElement type="firstRowStripe" dxfId="7"/>
      <tableStyleElement type="secondRowStripe" dxfId="6"/>
    </tableStyle>
    <tableStyle name="支票登記簿" pivot="0" count="3" xr9:uid="{00000000-0011-0000-FFFF-FFFF01000000}">
      <tableStyleElement type="headerRow" dxfId="5"/>
      <tableStyleElement type="firstRowStripe" dxfId="4"/>
      <tableStyleElement type="secondRowStripe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登記簿" displayName="登記簿" ref="D2:J8">
  <tableColumns count="7">
    <tableColumn id="1" xr3:uid="{00000000-0010-0000-0000-000001000000}" name="支票號碼" totalsRowLabel="Totals"/>
    <tableColumn id="6" xr3:uid="{00000000-0010-0000-0000-000006000000}" name="日期"/>
    <tableColumn id="7" xr3:uid="{00000000-0010-0000-0000-000007000000}" name="描述" totalsRowDxfId="1"/>
    <tableColumn id="2" xr3:uid="{00000000-0010-0000-0000-000002000000}" name="類別" totalsRowDxfId="0"/>
    <tableColumn id="3" xr3:uid="{00000000-0010-0000-0000-000003000000}" name="提款 (-)" totalsRowFunction="sum" dataCellStyle="貨幣"/>
    <tableColumn id="4" xr3:uid="{00000000-0010-0000-0000-000004000000}" name="存款 (+)" totalsRowFunction="sum" dataCellStyle="貨幣"/>
    <tableColumn id="5" xr3:uid="{00000000-0010-0000-0000-000005000000}" name="餘額" totalsRowFunction="custom" dataCellStyle="貨幣 [0]">
      <calculatedColumnFormula>IF(ISBLANK(登記簿[[#This Row],[提款 (-)]]),J2+登記簿[[#This Row],[存款 (+)]],J2-登記簿[[#This Row],[提款 (-)]])</calculatedColumnFormula>
      <totalsRowFormula>登記簿[[#Totals],[存款 (+)]]-登記簿[[#Totals],[提款 (-)]]</totalsRowFormula>
    </tableColumn>
  </tableColumns>
  <tableStyleInfo name="支票登記簿" showFirstColumn="0" showLastColumn="0" showRowStripes="1" showColumnStripes="0"/>
  <extLst>
    <ext xmlns:x14="http://schemas.microsoft.com/office/spreadsheetml/2009/9/main" uri="{504A1905-F514-4f6f-8877-14C23A59335A}">
      <x14:table altTextSummary="在此表格中輸入支票號碼、日期、描述、類別、提款金額和存款金額。系統會自動計算餘額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摘要" displayName="摘要" ref="B3:C9" totalsRowShown="0">
  <tableColumns count="2">
    <tableColumn id="1" xr3:uid="{00000000-0010-0000-0100-000001000000}" name="類別"/>
    <tableColumn id="2" xr3:uid="{00000000-0010-0000-0100-000002000000}" name="總計" dataCellStyle="貨幣 [0]">
      <calculatedColumnFormula>SUMIF(登記簿[類別],"=" &amp;摘要[[#This Row],[類別]],登記簿[提款 (-)])</calculatedColumnFormula>
    </tableColumn>
  </tableColumns>
  <tableStyleInfo name="支票登記簿摘要" showFirstColumn="0" showLastColumn="0" showRowStripes="0" showColumnStripes="0"/>
  <extLst>
    <ext xmlns:x14="http://schemas.microsoft.com/office/spreadsheetml/2009/9/main" uri="{504A1905-F514-4f6f-8877-14C23A59335A}">
      <x14:table altTextSummary="在此表格中輸入類別項目。系統會自動更新總計"/>
    </ext>
  </extLst>
</table>
</file>

<file path=xl/theme/theme1.xml><?xml version="1.0" encoding="utf-8"?>
<a:theme xmlns:a="http://schemas.openxmlformats.org/drawingml/2006/main" name="Office Theme">
  <a:themeElements>
    <a:clrScheme name="Check Register">
      <a:dk1>
        <a:sysClr val="windowText" lastClr="000000"/>
      </a:dk1>
      <a:lt1>
        <a:sysClr val="window" lastClr="FFFFFF"/>
      </a:lt1>
      <a:dk2>
        <a:srgbClr val="595459"/>
      </a:dk2>
      <a:lt2>
        <a:srgbClr val="F1EFED"/>
      </a:lt2>
      <a:accent1>
        <a:srgbClr val="56BCBE"/>
      </a:accent1>
      <a:accent2>
        <a:srgbClr val="7FAC39"/>
      </a:accent2>
      <a:accent3>
        <a:srgbClr val="FF6927"/>
      </a:accent3>
      <a:accent4>
        <a:srgbClr val="5B7799"/>
      </a:accent4>
      <a:accent5>
        <a:srgbClr val="EAE400"/>
      </a:accent5>
      <a:accent6>
        <a:srgbClr val="E60000"/>
      </a:accent6>
      <a:hlink>
        <a:srgbClr val="5B7799"/>
      </a:hlink>
      <a:folHlink>
        <a:srgbClr val="56BCBE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autoPageBreaks="0" fitToPage="1"/>
  </sheetPr>
  <dimension ref="B1:J9"/>
  <sheetViews>
    <sheetView showGridLines="0" tabSelected="1" workbookViewId="0"/>
  </sheetViews>
  <sheetFormatPr defaultRowHeight="30" customHeight="1" x14ac:dyDescent="0.25"/>
  <cols>
    <col min="1" max="1" width="2.109375" style="4" customWidth="1"/>
    <col min="2" max="2" width="19.77734375" style="4" customWidth="1"/>
    <col min="3" max="3" width="24.33203125" style="4" customWidth="1"/>
    <col min="4" max="4" width="15.33203125" style="4" customWidth="1"/>
    <col min="5" max="5" width="15.21875" style="4" customWidth="1"/>
    <col min="6" max="6" width="30.77734375" style="4" customWidth="1"/>
    <col min="7" max="7" width="18.77734375" style="4" customWidth="1"/>
    <col min="8" max="8" width="14.88671875" style="4" customWidth="1"/>
    <col min="9" max="9" width="16.33203125" style="4" bestFit="1" customWidth="1"/>
    <col min="10" max="10" width="44.77734375" style="4" customWidth="1"/>
    <col min="11" max="11" width="2.77734375" style="4" customWidth="1"/>
    <col min="12" max="16384" width="8.88671875" style="4"/>
  </cols>
  <sheetData>
    <row r="1" spans="2:10" ht="54" customHeight="1" x14ac:dyDescent="0.25">
      <c r="B1" s="1" t="s">
        <v>0</v>
      </c>
      <c r="C1" s="1"/>
      <c r="D1" s="2" t="s">
        <v>10</v>
      </c>
      <c r="E1" s="2"/>
      <c r="F1" s="2"/>
      <c r="G1" s="2"/>
      <c r="H1" s="2"/>
      <c r="I1" s="3">
        <f>SUM(登記簿[存款 (+)])-SUM(登記簿[提款 (-)])</f>
        <v>54673920</v>
      </c>
      <c r="J1" s="3"/>
    </row>
    <row r="2" spans="2:10" ht="33" customHeight="1" x14ac:dyDescent="0.25">
      <c r="B2" s="5" t="s">
        <v>1</v>
      </c>
      <c r="C2" s="5"/>
      <c r="D2" s="4" t="s">
        <v>11</v>
      </c>
      <c r="E2" s="4" t="s">
        <v>13</v>
      </c>
      <c r="F2" s="4" t="s">
        <v>14</v>
      </c>
      <c r="G2" s="4" t="s">
        <v>2</v>
      </c>
      <c r="H2" s="6" t="s">
        <v>21</v>
      </c>
      <c r="I2" s="6" t="s">
        <v>22</v>
      </c>
      <c r="J2" s="7" t="s">
        <v>23</v>
      </c>
    </row>
    <row r="3" spans="2:10" ht="30" customHeight="1" x14ac:dyDescent="0.25">
      <c r="B3" s="8" t="s">
        <v>2</v>
      </c>
      <c r="C3" s="9" t="s">
        <v>9</v>
      </c>
      <c r="E3" s="10">
        <f ca="1">TODAY()</f>
        <v>43285</v>
      </c>
      <c r="F3" s="8" t="s">
        <v>15</v>
      </c>
      <c r="G3" s="8" t="s">
        <v>3</v>
      </c>
      <c r="H3" s="12"/>
      <c r="I3" s="12">
        <v>56000000</v>
      </c>
      <c r="J3" s="11">
        <f>登記簿[[#This Row],[存款 (+)]]</f>
        <v>56000000</v>
      </c>
    </row>
    <row r="4" spans="2:10" ht="30" customHeight="1" x14ac:dyDescent="0.25">
      <c r="B4" s="8" t="s">
        <v>3</v>
      </c>
      <c r="C4" s="11">
        <f>IFERROR(SUMIF(登記簿[類別],"=" &amp;摘要[[#This Row],[類別]],登記簿[存款 (+)]),"")</f>
        <v>56000000</v>
      </c>
      <c r="D4" s="4" t="s">
        <v>12</v>
      </c>
      <c r="E4" s="10">
        <f ca="1">TODAY()+10</f>
        <v>43295</v>
      </c>
      <c r="F4" s="8" t="s">
        <v>16</v>
      </c>
      <c r="G4" s="8" t="s">
        <v>6</v>
      </c>
      <c r="H4" s="12">
        <v>6750</v>
      </c>
      <c r="I4" s="12"/>
      <c r="J4" s="11">
        <f>IF(ISBLANK(登記簿[[#This Row],[提款 (-)]]),J3+登記簿[[#This Row],[存款 (+)]],J3-登記簿[[#This Row],[提款 (-)]])</f>
        <v>55993250</v>
      </c>
    </row>
    <row r="5" spans="2:10" ht="30" customHeight="1" x14ac:dyDescent="0.25">
      <c r="B5" s="8" t="s">
        <v>4</v>
      </c>
      <c r="C5" s="11">
        <f>IFERROR(SUMIF(登記簿[類別],"=" &amp;摘要[[#This Row],[類別]],登記簿[提款 (-)]),"")</f>
        <v>1120000</v>
      </c>
      <c r="D5" s="4">
        <v>1001</v>
      </c>
      <c r="E5" s="10">
        <f ca="1">TODAY()+30</f>
        <v>43315</v>
      </c>
      <c r="F5" s="8" t="s">
        <v>17</v>
      </c>
      <c r="G5" s="8" t="s">
        <v>7</v>
      </c>
      <c r="H5" s="12">
        <v>2190</v>
      </c>
      <c r="I5" s="12"/>
      <c r="J5" s="11">
        <f>IF(ISBLANK(登記簿[[#This Row],[提款 (-)]]),J4+登記簿[[#This Row],[存款 (+)]],J4-登記簿[[#This Row],[提款 (-)]])</f>
        <v>55991060</v>
      </c>
    </row>
    <row r="6" spans="2:10" ht="30" customHeight="1" x14ac:dyDescent="0.25">
      <c r="B6" s="8" t="s">
        <v>5</v>
      </c>
      <c r="C6" s="11">
        <f>IFERROR(SUMIF(登記簿[類別],"=" &amp;摘要[[#This Row],[類別]],登記簿[提款 (-)]),"")</f>
        <v>196000</v>
      </c>
      <c r="D6" s="4" t="s">
        <v>12</v>
      </c>
      <c r="E6" s="10">
        <f ca="1">TODAY()+40</f>
        <v>43325</v>
      </c>
      <c r="F6" s="8" t="s">
        <v>18</v>
      </c>
      <c r="G6" s="8" t="s">
        <v>6</v>
      </c>
      <c r="H6" s="12">
        <v>1140</v>
      </c>
      <c r="I6" s="12"/>
      <c r="J6" s="11">
        <f>IF(ISBLANK(登記簿[[#This Row],[提款 (-)]]),J5+登記簿[[#This Row],[存款 (+)]],J5-登記簿[[#This Row],[提款 (-)]])</f>
        <v>55989920</v>
      </c>
    </row>
    <row r="7" spans="2:10" ht="30" customHeight="1" x14ac:dyDescent="0.25">
      <c r="B7" s="8" t="s">
        <v>6</v>
      </c>
      <c r="C7" s="11">
        <f>IFERROR(SUMIF(登記簿[類別],"=" &amp;摘要[[#This Row],[類別]],登記簿[提款 (-)]),"")</f>
        <v>7890</v>
      </c>
      <c r="D7" s="4">
        <v>1002</v>
      </c>
      <c r="E7" s="10">
        <f ca="1">TODAY()+55</f>
        <v>43340</v>
      </c>
      <c r="F7" s="8" t="s">
        <v>19</v>
      </c>
      <c r="G7" s="8" t="s">
        <v>4</v>
      </c>
      <c r="H7" s="12">
        <v>1120000</v>
      </c>
      <c r="I7" s="12"/>
      <c r="J7" s="11">
        <f>IF(ISBLANK(登記簿[[#This Row],[提款 (-)]]),J6+登記簿[[#This Row],[存款 (+)]],J6-登記簿[[#This Row],[提款 (-)]])</f>
        <v>54869920</v>
      </c>
    </row>
    <row r="8" spans="2:10" ht="30" customHeight="1" x14ac:dyDescent="0.25">
      <c r="B8" s="8" t="s">
        <v>7</v>
      </c>
      <c r="C8" s="11">
        <f>IFERROR(SUMIF(登記簿[類別],"=" &amp;摘要[[#This Row],[類別]],登記簿[提款 (-)]),"")</f>
        <v>2190</v>
      </c>
      <c r="D8" s="4" t="s">
        <v>12</v>
      </c>
      <c r="E8" s="10">
        <f ca="1">TODAY()+65</f>
        <v>43350</v>
      </c>
      <c r="F8" s="8" t="s">
        <v>20</v>
      </c>
      <c r="G8" s="8" t="s">
        <v>5</v>
      </c>
      <c r="H8" s="12">
        <v>196000</v>
      </c>
      <c r="I8" s="12"/>
      <c r="J8" s="11">
        <f>IF(ISBLANK(登記簿[[#This Row],[提款 (-)]]),J7+登記簿[[#This Row],[存款 (+)]],J7-登記簿[[#This Row],[提款 (-)]])</f>
        <v>54673920</v>
      </c>
    </row>
    <row r="9" spans="2:10" ht="30" customHeight="1" x14ac:dyDescent="0.25">
      <c r="B9" s="8" t="s">
        <v>8</v>
      </c>
      <c r="C9" s="11">
        <f>IFERROR(SUMIFS(登記簿[提款 (-)],登記簿[類別],摘要[[#This Row],[類別]])+SUMIFS(登記簿[提款 (-)],登記簿[類別],""),"")</f>
        <v>0</v>
      </c>
    </row>
  </sheetData>
  <mergeCells count="4">
    <mergeCell ref="I1:J1"/>
    <mergeCell ref="B1:C1"/>
    <mergeCell ref="D1:H1"/>
    <mergeCell ref="B2:C2"/>
  </mergeCells>
  <phoneticPr fontId="1" type="noConversion"/>
  <conditionalFormatting sqref="J3:J8">
    <cfRule type="expression" dxfId="2" priority="1">
      <formula>J3&lt;0</formula>
    </cfRule>
  </conditionalFormatting>
  <dataValidations count="15">
    <dataValidation type="list" errorStyle="warning" allowBlank="1" showInputMessage="1" showErrorMessage="1" error="從清單中選取項目。選取 [取消]，然後按 ALT+向下鍵以開啟下拉式清單，再按 ENTER 來選取" sqref="G3:G8" xr:uid="{00000000-0002-0000-0000-000000000000}">
      <formula1>CategoryLookup</formula1>
    </dataValidation>
    <dataValidation allowBlank="1" showInputMessage="1" showErrorMessage="1" prompt="此儲存格為本工作表的標題" sqref="B1:C1" xr:uid="{00000000-0002-0000-0000-000001000000}"/>
    <dataValidation allowBlank="1" showInputMessage="1" showErrorMessage="1" prompt="此標題下方的欄為類別項目" sqref="B3" xr:uid="{00000000-0002-0000-0000-000002000000}"/>
    <dataValidation allowBlank="1" showInputMessage="1" showErrorMessage="1" prompt="此標題下方的欄會根據登記簿表格中的項目自動更新各類別的總計" sqref="C3" xr:uid="{00000000-0002-0000-0000-000003000000}"/>
    <dataValidation allowBlank="1" showInputMessage="1" showErrorMessage="1" prompt="在此標題下方的欄中輸入支票號碼" sqref="D2" xr:uid="{00000000-0002-0000-0000-000004000000}"/>
    <dataValidation allowBlank="1" showInputMessage="1" showErrorMessage="1" prompt="在此標題下方的欄中輸入日期" sqref="E2" xr:uid="{00000000-0002-0000-0000-000005000000}"/>
    <dataValidation allowBlank="1" showInputMessage="1" showErrorMessage="1" prompt="在此標題下方的欄中輸入描述" sqref="F2" xr:uid="{00000000-0002-0000-0000-000006000000}"/>
    <dataValidation allowBlank="1" showInputMessage="1" showErrorMessage="1" prompt="系統會自動更新右側儲存格中的目前餘額" sqref="D1:H1" xr:uid="{00000000-0002-0000-0000-000007000000}"/>
    <dataValidation allowBlank="1" showInputMessage="1" showErrorMessage="1" prompt="系統會自動更新此儲存格中的目前餘額。支票登記簿的內容是從儲存格 D2 開始" sqref="I1:J1" xr:uid="{00000000-0002-0000-0000-000008000000}"/>
    <dataValidation allowBlank="1" showInputMessage="1" showErrorMessage="1" prompt="在此標題下方的欄中選取類別。按 ALT+向下鍵以開啟下拉式清單，然後按 ENTER 來選取。[類別] 清單的內容來自左側的 [支出摘要] 類別" sqref="G2" xr:uid="{00000000-0002-0000-0000-000009000000}"/>
    <dataValidation allowBlank="1" showInputMessage="1" showErrorMessage="1" prompt="在此標題下方的欄中輸入提款金額" sqref="H2" xr:uid="{00000000-0002-0000-0000-00000A000000}"/>
    <dataValidation allowBlank="1" showInputMessage="1" showErrorMessage="1" prompt="在此標題下方的欄中輸入存款金額" sqref="I2" xr:uid="{00000000-0002-0000-0000-00000B000000}"/>
    <dataValidation allowBlank="1" showInputMessage="1" showErrorMessage="1" prompt="此標題下方的欄會自動計算餘額" sqref="J2" xr:uid="{00000000-0002-0000-0000-00000C000000}"/>
    <dataValidation allowBlank="1" showInputMessage="1" showErrorMessage="1" prompt="在此工作表中建立支票登記簿" sqref="A1" xr:uid="{00000000-0002-0000-0000-00000D000000}"/>
    <dataValidation allowBlank="1" showInputMessage="1" showErrorMessage="1" prompt="在下方修改或新增類別。如果您在右側支票登記簿中的某個類別中新增項目，這個摘要中對應類別的總計也會自動更新" sqref="B2:C2" xr:uid="{00000000-0002-0000-0000-00000E000000}"/>
  </dataValidation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ignoredErrors>
    <ignoredError sqref="J3" calculatedColumn="1"/>
    <ignoredError sqref="I1" emptyCellReference="1"/>
    <ignoredError sqref="J4:J8 C4:C9" emptyCellReference="1" calculatedColumn="1"/>
  </ignoredErrors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5</vt:i4>
      </vt:variant>
    </vt:vector>
  </HeadingPairs>
  <TitlesOfParts>
    <vt:vector size="6" baseType="lpstr">
      <vt:lpstr>支票登記簿</vt:lpstr>
      <vt:lpstr>支票登記簿!Print_Titles</vt:lpstr>
      <vt:lpstr>列標題區域1..I1</vt:lpstr>
      <vt:lpstr>標題​​1</vt:lpstr>
      <vt:lpstr>類別查詢</vt:lpstr>
      <vt:lpstr>欄標題1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tester</cp:lastModifiedBy>
  <dcterms:created xsi:type="dcterms:W3CDTF">2017-02-17T07:09:29Z</dcterms:created>
  <dcterms:modified xsi:type="dcterms:W3CDTF">2018-07-04T01:47:52Z</dcterms:modified>
</cp:coreProperties>
</file>