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2_ncr:500000_{FB01DE40-30EE-47B0-BC12-E89140FBA6B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服務發票" sheetId="1" r:id="rId1"/>
    <sheet name="客戶" sheetId="3" r:id="rId2"/>
  </sheets>
  <definedNames>
    <definedName name="_xlnm.Print_Area" localSheetId="0">服務發票!$A:$I</definedName>
    <definedName name="_xlnm.Print_Area" localSheetId="1">客戶!$A:$L</definedName>
    <definedName name="_xlnm.Print_Titles" localSheetId="0">服務發票!$9:$9</definedName>
    <definedName name="_xlnm.Print_Titles" localSheetId="1">客戶!$2:$2</definedName>
    <definedName name="公司名稱">服務發票!$B$2</definedName>
    <definedName name="列標題區域1..H3">服務發票!$G$1</definedName>
    <definedName name="列標題區域2..C8">服務發票!$B$5</definedName>
    <definedName name="列標題區域3..E8">服務發票!$D$5</definedName>
    <definedName name="列標題區域4..H18">服務發票!$G$16</definedName>
    <definedName name="客戶查閱">客戶清單[公司名稱]</definedName>
    <definedName name="訂金">服務發票!$H$17</definedName>
    <definedName name="帳單名稱">服務發票!$C$5</definedName>
    <definedName name="發票小計">服務發票!$H$16</definedName>
    <definedName name="標題2">客戶清單[[#Headers],[公司名稱]]</definedName>
    <definedName name="欄標題1">發票項目[[#Headers],[日期]]</definedName>
    <definedName name="欄標題區域1..G6.1">服務發票!$G$5</definedName>
  </definedNames>
  <calcPr calcId="162913"/>
</workbook>
</file>

<file path=xl/calcChain.xml><?xml version="1.0" encoding="utf-8"?>
<calcChain xmlns="http://schemas.openxmlformats.org/spreadsheetml/2006/main">
  <c r="B17" i="1" l="1"/>
  <c r="H11" i="1"/>
  <c r="H12" i="1"/>
  <c r="H13" i="1"/>
  <c r="H14" i="1"/>
  <c r="H15" i="1"/>
  <c r="H10" i="1"/>
  <c r="H16" i="1" s="1"/>
  <c r="H18" i="1" s="1"/>
  <c r="E6" i="1"/>
  <c r="E5" i="1"/>
  <c r="E8" i="1"/>
  <c r="C8" i="1"/>
  <c r="E7" i="1"/>
  <c r="C7" i="1"/>
  <c r="C6" i="1"/>
  <c r="B12" i="1" l="1"/>
  <c r="B11" i="1"/>
  <c r="B10" i="1"/>
  <c r="H3" i="1"/>
  <c r="H2" i="1"/>
</calcChain>
</file>

<file path=xl/sharedStrings.xml><?xml version="1.0" encoding="utf-8"?>
<sst xmlns="http://schemas.openxmlformats.org/spreadsheetml/2006/main" count="66" uniqueCount="60">
  <si>
    <t>服務發票</t>
  </si>
  <si>
    <t>平面設計學院</t>
  </si>
  <si>
    <t>緬因街 123 號</t>
  </si>
  <si>
    <t>12345 密蘇里州海景城</t>
  </si>
  <si>
    <t>付款人：</t>
  </si>
  <si>
    <t>地址：</t>
  </si>
  <si>
    <t>日期</t>
  </si>
  <si>
    <t>合計應付帳款於 &lt;#&gt; 天內到期。逾期款項將收取每個月 &lt;#&gt;% 的服務費。</t>
  </si>
  <si>
    <t>電話：</t>
  </si>
  <si>
    <t>傳真：</t>
  </si>
  <si>
    <t>Trey Research</t>
  </si>
  <si>
    <t>描述</t>
  </si>
  <si>
    <t>標誌設計</t>
  </si>
  <si>
    <t>焦點團體費用</t>
  </si>
  <si>
    <t>焦點團體場地租賃</t>
  </si>
  <si>
    <t>123-555-0123</t>
  </si>
  <si>
    <t>123-555-0124</t>
  </si>
  <si>
    <t>電子郵件：</t>
  </si>
  <si>
    <t>連絡人：</t>
  </si>
  <si>
    <t>時薪</t>
  </si>
  <si>
    <t>CustomerService@tailspintoys.com</t>
  </si>
  <si>
    <t>www.tailspintoys.com</t>
  </si>
  <si>
    <t>時數</t>
  </si>
  <si>
    <t>固定費用</t>
  </si>
  <si>
    <t>發票號碼：</t>
  </si>
  <si>
    <t>發票日期：</t>
  </si>
  <si>
    <t>到期日：</t>
  </si>
  <si>
    <t xml:space="preserve">發票事由： </t>
  </si>
  <si>
    <t>新品牌研發</t>
  </si>
  <si>
    <t>折扣</t>
  </si>
  <si>
    <t>發票小計</t>
  </si>
  <si>
    <t>訂金金額</t>
  </si>
  <si>
    <t>合計</t>
  </si>
  <si>
    <t>客戶</t>
  </si>
  <si>
    <t>公司名稱</t>
  </si>
  <si>
    <t>Contoso, Ltd</t>
  </si>
  <si>
    <t>連絡人姓名</t>
  </si>
  <si>
    <t>康邁可</t>
  </si>
  <si>
    <t>柴秀晴</t>
  </si>
  <si>
    <t>地址</t>
  </si>
  <si>
    <t>櫻桃街 345 號</t>
  </si>
  <si>
    <t>核桃道 567 號</t>
  </si>
  <si>
    <t>地址 2</t>
  </si>
  <si>
    <t>123 號房</t>
  </si>
  <si>
    <t>縣/市</t>
  </si>
  <si>
    <t>奧巴尼</t>
  </si>
  <si>
    <t>莫林</t>
  </si>
  <si>
    <t>州</t>
  </si>
  <si>
    <t>南達科他州</t>
  </si>
  <si>
    <t>密蘇里州</t>
  </si>
  <si>
    <t>郵遞區號</t>
  </si>
  <si>
    <t>電話</t>
  </si>
  <si>
    <t>432-555-0178</t>
  </si>
  <si>
    <t>432-555-0189</t>
  </si>
  <si>
    <t>電子郵件</t>
  </si>
  <si>
    <t>mike@treyresearch.net</t>
  </si>
  <si>
    <t>janine@contoso.com</t>
  </si>
  <si>
    <t>傳真</t>
  </si>
  <si>
    <t>432-555-0124</t>
  </si>
  <si>
    <t>432-555-0123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</si>
</sst>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9" formatCode="&quot;NT$&quot;#,##0.00"/>
    <numFmt numFmtId="180" formatCode="[$-F800]dddd\,\ mmmm\ dd\,\ yyyy"/>
    <numFmt numFmtId="181" formatCode="[&gt;99999999]0000\-000\-000;000\-000\-000"/>
    <numFmt numFmtId="182" formatCode="000"/>
  </numFmts>
  <fonts count="13" x14ac:knownFonts="1">
    <font>
      <sz val="11"/>
      <color theme="3"/>
      <name val="Microsoft JhengHei UI"/>
      <family val="2"/>
      <charset val="136"/>
    </font>
    <font>
      <b/>
      <sz val="10"/>
      <name val="Arial"/>
      <family val="2"/>
    </font>
    <font>
      <sz val="11"/>
      <color theme="3"/>
      <name val="Segoe UI"/>
      <family val="2"/>
      <scheme val="minor"/>
    </font>
    <font>
      <sz val="9"/>
      <name val="細明體"/>
      <family val="3"/>
      <charset val="136"/>
      <scheme val="minor"/>
    </font>
    <font>
      <sz val="11"/>
      <color theme="3"/>
      <name val="Microsoft JhengHei UI"/>
      <family val="2"/>
      <charset val="136"/>
    </font>
    <font>
      <b/>
      <sz val="11"/>
      <color theme="3" tint="0.59996337778862885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24"/>
      <color theme="0"/>
      <name val="Microsoft JhengHei UI"/>
      <family val="2"/>
      <charset val="136"/>
    </font>
    <font>
      <sz val="11"/>
      <color theme="2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8">
    <xf numFmtId="0" fontId="0" fillId="0" borderId="0" applyFill="0" applyBorder="0" applyProtection="0">
      <alignment horizontal="left" vertical="center" wrapText="1"/>
    </xf>
    <xf numFmtId="0" fontId="9" fillId="0" borderId="0" applyNumberFormat="0" applyFill="0" applyBorder="0" applyAlignment="0" applyProtection="0"/>
    <xf numFmtId="0" fontId="5" fillId="2" borderId="0" applyNumberFormat="0" applyBorder="0" applyProtection="0">
      <alignment horizontal="left" vertical="center" indent="1"/>
    </xf>
    <xf numFmtId="0" fontId="8" fillId="2" borderId="0" applyNumberFormat="0" applyBorder="0" applyProtection="0">
      <alignment horizontal="left" vertical="center" wrapText="1" indent="1"/>
    </xf>
    <xf numFmtId="0" fontId="2" fillId="0" borderId="0" applyNumberFormat="0" applyBorder="0" applyAlignment="0" applyProtection="0">
      <alignment vertical="top" wrapText="1"/>
    </xf>
    <xf numFmtId="0" fontId="7" fillId="2" borderId="0" applyNumberFormat="0" applyBorder="0" applyProtection="0">
      <alignment horizontal="left" vertical="center" indent="1"/>
    </xf>
    <xf numFmtId="0" fontId="4" fillId="0" borderId="0" applyNumberFormat="0" applyBorder="0" applyProtection="0">
      <alignment horizontal="right"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4" fillId="0" borderId="0" applyFill="0" applyBorder="0" applyAlignment="0" applyProtection="0">
      <alignment horizontal="right" vertical="top"/>
    </xf>
    <xf numFmtId="179" fontId="4" fillId="0" borderId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5" borderId="1" applyNumberFormat="0" applyAlignment="0" applyProtection="0"/>
    <xf numFmtId="0" fontId="4" fillId="4" borderId="0" applyNumberFormat="0" applyFill="0" applyBorder="0" applyProtection="0">
      <alignment horizontal="left" vertical="center" indent="1"/>
    </xf>
    <xf numFmtId="0" fontId="4" fillId="4" borderId="0" applyNumberFormat="0" applyFill="0" applyBorder="0" applyProtection="0">
      <alignment horizontal="right" vertical="center"/>
    </xf>
    <xf numFmtId="180" fontId="4" fillId="4" borderId="0" applyFill="0" applyProtection="0">
      <alignment horizontal="right" vertical="center" indent="1"/>
    </xf>
    <xf numFmtId="0" fontId="10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11" fillId="0" borderId="0" applyNumberFormat="0" applyFill="0" applyBorder="0" applyProtection="0">
      <alignment horizontal="right" vertical="center"/>
    </xf>
    <xf numFmtId="182" fontId="4" fillId="0" borderId="0" applyFill="0" applyBorder="0" applyProtection="0">
      <alignment horizontal="right" vertical="center" indent="1"/>
    </xf>
    <xf numFmtId="181" fontId="4" fillId="0" borderId="0" applyFill="0" applyBorder="0" applyAlignment="0" applyProtection="0">
      <alignment horizontal="left" vertical="center"/>
    </xf>
    <xf numFmtId="0" fontId="4" fillId="3" borderId="0" applyNumberFormat="0" applyFill="0" applyBorder="0">
      <alignment horizontal="left" vertical="top" wrapText="1" indent="1"/>
    </xf>
    <xf numFmtId="0" fontId="9" fillId="5" borderId="0" applyNumberFormat="0" applyFill="0">
      <alignment horizontal="right" vertical="center" wrapText="1" indent="1"/>
    </xf>
    <xf numFmtId="0" fontId="9" fillId="3" borderId="0" applyNumberFormat="0" applyFill="0" applyBorder="0">
      <alignment horizontal="left" vertical="top" indent="1"/>
    </xf>
    <xf numFmtId="0" fontId="2" fillId="0" borderId="2" applyNumberFormat="0" applyFont="0" applyFill="0" applyAlignment="0">
      <alignment vertical="center" wrapText="1"/>
    </xf>
    <xf numFmtId="0" fontId="4" fillId="0" borderId="0" applyFill="0" applyBorder="0">
      <alignment horizontal="right" vertical="center" indent="1"/>
    </xf>
    <xf numFmtId="0" fontId="6" fillId="0" borderId="0" applyNumberFormat="0" applyFill="0" applyBorder="0">
      <alignment horizontal="center" vertical="center" wrapText="1"/>
    </xf>
    <xf numFmtId="0" fontId="12" fillId="6" borderId="5" applyNumberFormat="0" applyAlignment="0" applyProtection="0">
      <alignment vertical="center"/>
    </xf>
  </cellStyleXfs>
  <cellXfs count="52">
    <xf numFmtId="0" fontId="0" fillId="0" borderId="0" xfId="0">
      <alignment horizontal="left" vertical="center" wrapText="1"/>
    </xf>
    <xf numFmtId="0" fontId="0" fillId="0" borderId="0" xfId="0" applyFill="1" applyBorder="1">
      <alignment horizontal="left" vertical="center" wrapText="1"/>
    </xf>
    <xf numFmtId="0" fontId="0" fillId="0" borderId="0" xfId="0" applyFill="1" applyBorder="1" applyProtection="1">
      <alignment horizontal="left" vertical="center" wrapText="1"/>
    </xf>
    <xf numFmtId="182" fontId="4" fillId="0" borderId="0" xfId="19" applyFill="1" applyBorder="1" applyProtection="1">
      <alignment horizontal="right" vertical="center" indent="1"/>
    </xf>
    <xf numFmtId="0" fontId="9" fillId="0" borderId="0" xfId="1" applyBorder="1" applyAlignment="1" applyProtection="1">
      <alignment vertical="center" wrapText="1"/>
    </xf>
    <xf numFmtId="0" fontId="6" fillId="0" borderId="0" xfId="26">
      <alignment horizontal="center" vertical="center" wrapText="1"/>
    </xf>
    <xf numFmtId="0" fontId="4" fillId="0" borderId="0" xfId="0" applyFont="1" applyProtection="1">
      <alignment horizontal="left" vertical="center" wrapText="1"/>
    </xf>
    <xf numFmtId="0" fontId="5" fillId="2" borderId="0" xfId="2" applyFont="1">
      <alignment horizontal="left" vertical="center" indent="1"/>
    </xf>
    <xf numFmtId="0" fontId="6" fillId="5" borderId="1" xfId="12" applyFont="1" applyAlignment="1">
      <alignment horizontal="left" vertical="center" indent="1"/>
    </xf>
    <xf numFmtId="0" fontId="6" fillId="5" borderId="0" xfId="22" applyFont="1">
      <alignment horizontal="right" vertical="center" wrapText="1" indent="1"/>
    </xf>
    <xf numFmtId="0" fontId="4" fillId="0" borderId="0" xfId="0" applyFont="1">
      <alignment horizontal="left" vertical="center" wrapText="1"/>
    </xf>
    <xf numFmtId="0" fontId="7" fillId="2" borderId="0" xfId="5" applyFont="1">
      <alignment horizontal="left" vertical="center" indent="1"/>
    </xf>
    <xf numFmtId="180" fontId="6" fillId="5" borderId="0" xfId="15" applyFont="1" applyFill="1">
      <alignment horizontal="right" vertical="center" indent="1"/>
    </xf>
    <xf numFmtId="0" fontId="8" fillId="2" borderId="0" xfId="3" applyFont="1">
      <alignment horizontal="left" vertical="center" wrapText="1" indent="1"/>
    </xf>
    <xf numFmtId="0" fontId="8" fillId="2" borderId="0" xfId="14" applyFont="1" applyFill="1">
      <alignment horizontal="right" vertical="center"/>
    </xf>
    <xf numFmtId="181" fontId="8" fillId="2" borderId="0" xfId="20" applyFont="1" applyFill="1" applyAlignment="1">
      <alignment horizontal="left" vertical="center" indent="1"/>
    </xf>
    <xf numFmtId="0" fontId="6" fillId="5" borderId="1" xfId="12" applyFont="1" applyAlignment="1" applyProtection="1">
      <alignment horizontal="left" vertical="center" indent="1"/>
    </xf>
    <xf numFmtId="180" fontId="6" fillId="5" borderId="0" xfId="15" applyFont="1" applyFill="1" applyProtection="1">
      <alignment horizontal="right" vertical="center" indent="1"/>
    </xf>
    <xf numFmtId="0" fontId="10" fillId="3" borderId="0" xfId="16" applyFont="1">
      <alignment horizontal="left" vertical="center" indent="1"/>
    </xf>
    <xf numFmtId="0" fontId="4" fillId="3" borderId="0" xfId="0" applyFont="1" applyFill="1">
      <alignment horizontal="left" vertical="center" wrapText="1"/>
    </xf>
    <xf numFmtId="0" fontId="10" fillId="3" borderId="0" xfId="22" applyFont="1" applyFill="1">
      <alignment horizontal="right" vertical="center" wrapText="1" indent="1"/>
    </xf>
    <xf numFmtId="181" fontId="4" fillId="3" borderId="0" xfId="20" applyFont="1" applyFill="1">
      <alignment horizontal="left" vertical="center"/>
    </xf>
    <xf numFmtId="0" fontId="10" fillId="3" borderId="0" xfId="16" applyFont="1" applyProtection="1">
      <alignment horizontal="left" vertical="center" indent="1"/>
    </xf>
    <xf numFmtId="0" fontId="9" fillId="3" borderId="0" xfId="1" applyFont="1" applyFill="1" applyAlignment="1">
      <alignment vertical="center" wrapText="1"/>
    </xf>
    <xf numFmtId="0" fontId="4" fillId="0" borderId="0" xfId="13" applyFont="1" applyFill="1" applyBorder="1">
      <alignment horizontal="left" vertical="center" indent="1"/>
    </xf>
    <xf numFmtId="0" fontId="4" fillId="0" borderId="0" xfId="0" applyFont="1" applyFill="1" applyBorder="1" applyAlignment="1">
      <alignment vertical="center" wrapText="1"/>
    </xf>
    <xf numFmtId="0" fontId="4" fillId="0" borderId="0" xfId="14" applyFont="1" applyFill="1" applyBorder="1">
      <alignment horizontal="right" vertical="center"/>
    </xf>
    <xf numFmtId="0" fontId="4" fillId="0" borderId="0" xfId="25" applyFont="1" applyFill="1" applyBorder="1">
      <alignment horizontal="right" vertical="center" indent="1"/>
    </xf>
    <xf numFmtId="179" fontId="4" fillId="0" borderId="0" xfId="9" applyFont="1" applyFill="1" applyBorder="1" applyAlignment="1">
      <alignment horizontal="right" vertical="center"/>
    </xf>
    <xf numFmtId="179" fontId="4" fillId="0" borderId="0" xfId="9" applyFont="1" applyFill="1" applyBorder="1" applyAlignment="1">
      <alignment horizontal="right" vertical="center" indent="1"/>
    </xf>
    <xf numFmtId="0" fontId="4" fillId="0" borderId="2" xfId="6" applyFont="1" applyBorder="1">
      <alignment horizontal="right" vertical="center"/>
    </xf>
    <xf numFmtId="179" fontId="4" fillId="0" borderId="2" xfId="10" applyFont="1" applyBorder="1">
      <alignment horizontal="right" vertical="center" indent="1"/>
    </xf>
    <xf numFmtId="0" fontId="4" fillId="0" borderId="0" xfId="6" applyFont="1" applyBorder="1" applyProtection="1">
      <alignment horizontal="right" vertical="center"/>
    </xf>
    <xf numFmtId="179" fontId="4" fillId="0" borderId="3" xfId="10" applyFont="1" applyBorder="1" applyProtection="1">
      <alignment horizontal="right" vertical="center" indent="1"/>
    </xf>
    <xf numFmtId="179" fontId="11" fillId="0" borderId="2" xfId="10" applyFont="1" applyFill="1" applyBorder="1">
      <alignment horizontal="right" vertical="center" indent="1"/>
    </xf>
    <xf numFmtId="0" fontId="4" fillId="0" borderId="0" xfId="0" applyFont="1" applyFill="1" applyBorder="1" applyProtection="1">
      <alignment horizontal="left" vertical="center" wrapText="1"/>
    </xf>
    <xf numFmtId="0" fontId="4" fillId="0" borderId="0" xfId="0" applyFont="1" applyFill="1" applyBorder="1">
      <alignment horizontal="left" vertical="center" wrapText="1"/>
    </xf>
    <xf numFmtId="180" fontId="4" fillId="0" borderId="0" xfId="13" applyNumberFormat="1" applyFont="1" applyFill="1" applyBorder="1">
      <alignment horizontal="left" vertical="center" indent="1"/>
    </xf>
    <xf numFmtId="0" fontId="4" fillId="0" borderId="0" xfId="13" applyFill="1" applyBorder="1" applyProtection="1">
      <alignment horizontal="left" vertical="center" indent="1"/>
    </xf>
    <xf numFmtId="181" fontId="4" fillId="0" borderId="0" xfId="20" applyFill="1" applyBorder="1" applyAlignment="1" applyProtection="1">
      <alignment horizontal="left" vertical="center"/>
    </xf>
    <xf numFmtId="179" fontId="11" fillId="0" borderId="2" xfId="18" applyNumberFormat="1" applyFont="1" applyFill="1" applyBorder="1">
      <alignment horizontal="right" vertical="center"/>
    </xf>
    <xf numFmtId="0" fontId="4" fillId="0" borderId="0" xfId="17" applyFont="1">
      <alignment horizontal="left" vertical="center" indent="1"/>
    </xf>
    <xf numFmtId="0" fontId="4" fillId="0" borderId="0" xfId="0" applyFont="1">
      <alignment horizontal="left" vertical="center" wrapText="1"/>
    </xf>
    <xf numFmtId="0" fontId="6" fillId="5" borderId="1" xfId="12" applyFont="1" applyAlignment="1" applyProtection="1">
      <alignment horizontal="left" vertical="center" indent="1"/>
    </xf>
    <xf numFmtId="0" fontId="6" fillId="5" borderId="0" xfId="12" applyFont="1" applyBorder="1" applyAlignment="1" applyProtection="1">
      <alignment horizontal="left" vertical="center" indent="1"/>
    </xf>
    <xf numFmtId="0" fontId="9" fillId="2" borderId="0" xfId="1" applyFont="1" applyFill="1" applyAlignment="1">
      <alignment horizontal="left" vertical="center" wrapText="1" indent="1"/>
    </xf>
    <xf numFmtId="0" fontId="9" fillId="2" borderId="4" xfId="1" applyFont="1" applyFill="1" applyBorder="1" applyAlignment="1">
      <alignment horizontal="left" vertical="center" wrapText="1" indent="1"/>
    </xf>
    <xf numFmtId="0" fontId="9" fillId="2" borderId="0" xfId="1" applyFill="1" applyAlignment="1">
      <alignment horizontal="left" vertical="center" wrapText="1" indent="1"/>
    </xf>
    <xf numFmtId="0" fontId="9" fillId="2" borderId="4" xfId="1" applyFill="1" applyBorder="1" applyAlignment="1">
      <alignment horizontal="left" vertical="center" wrapText="1" indent="1"/>
    </xf>
    <xf numFmtId="0" fontId="4" fillId="3" borderId="0" xfId="21" applyFont="1" applyFill="1">
      <alignment horizontal="left" vertical="top" wrapText="1" indent="1"/>
    </xf>
    <xf numFmtId="0" fontId="10" fillId="3" borderId="0" xfId="23" applyFont="1">
      <alignment horizontal="left" vertical="top" indent="1"/>
    </xf>
    <xf numFmtId="181" fontId="8" fillId="2" borderId="0" xfId="3" applyNumberFormat="1" applyFont="1">
      <alignment horizontal="left" vertical="center" wrapText="1" indent="1"/>
    </xf>
  </cellXfs>
  <cellStyles count="28">
    <cellStyle name="一般" xfId="0" builtinId="0" customBuiltin="1"/>
    <cellStyle name="下框線" xfId="24" xr:uid="{00000000-0005-0000-0000-000001000000}"/>
    <cellStyle name="千分位" xfId="7" builtinId="3" customBuiltin="1"/>
    <cellStyle name="千分位[0]" xfId="8" builtinId="6" customBuiltin="1"/>
    <cellStyle name="已瀏覽過的超連結" xfId="4" builtinId="9" customBuiltin="1"/>
    <cellStyle name="日期" xfId="15" xr:uid="{00000000-0005-0000-0000-000006000000}"/>
    <cellStyle name="右邊縮排" xfId="25" xr:uid="{00000000-0005-0000-0000-000015000000}"/>
    <cellStyle name="合計" xfId="18" builtinId="25" customBuiltin="1"/>
    <cellStyle name="百分比" xfId="11" builtinId="5" customBuiltin="1"/>
    <cellStyle name="貨幣" xfId="9" builtinId="4" customBuiltin="1"/>
    <cellStyle name="貨幣 [0]" xfId="10" builtinId="7" customBuiltin="1"/>
    <cellStyle name="發票描述" xfId="21" xr:uid="{00000000-0005-0000-0000-00000E000000}"/>
    <cellStyle name="發票號碼和連絡資訊" xfId="22" xr:uid="{00000000-0005-0000-0000-00000F000000}"/>
    <cellStyle name="超連結" xfId="1" builtinId="8" customBuiltin="1"/>
    <cellStyle name="郵遞區號" xfId="19" xr:uid="{00000000-0005-0000-0000-000019000000}"/>
    <cellStyle name="電話" xfId="20" xr:uid="{00000000-0005-0000-0000-000013000000}"/>
    <cellStyle name="說明文字" xfId="17" builtinId="53" customBuiltin="1"/>
    <cellStyle name="輔色1" xfId="12" builtinId="29" customBuiltin="1"/>
    <cellStyle name="標題" xfId="5" builtinId="15" customBuiltin="1"/>
    <cellStyle name="標題 1" xfId="2" builtinId="16" customBuiltin="1"/>
    <cellStyle name="標題 2" xfId="3" builtinId="17" customBuiltin="1"/>
    <cellStyle name="標題 3" xfId="16" builtinId="18" customBuiltin="1"/>
    <cellStyle name="標題 4" xfId="6" builtinId="19" customBuiltin="1"/>
    <cellStyle name="靠上對齊" xfId="23" xr:uid="{00000000-0005-0000-0000-000017000000}"/>
    <cellStyle name="靠右對齊" xfId="14" xr:uid="{00000000-0005-0000-0000-000014000000}"/>
    <cellStyle name="靠左對齊" xfId="13" xr:uid="{00000000-0005-0000-0000-000010000000}"/>
    <cellStyle name="檢查儲存格" xfId="27" builtinId="23" customBuiltin="1"/>
    <cellStyle name="瀏覽儲存格" xfId="26" xr:uid="{00000000-0005-0000-0000-00001A000000}"/>
  </cellStyles>
  <dxfs count="25"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79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[$-F800]dddd\,\ mmmm\ dd\,\ yyyy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服務發票" pivot="0" count="4" xr9:uid="{00000000-0011-0000-FFFF-FFFF00000000}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3458;&#2514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6381;&#21209;&#30332;&#3108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箭號：五邊形 1" descr="選取以瀏覽至 [客戶] 工作表">
          <a:hlinkClick xmlns:r="http://schemas.openxmlformats.org/officeDocument/2006/relationships" r:id="rId1" tooltip="選取以瀏覽至 [客戶] 工作表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4373225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100">
              <a:latin typeface="Microsoft JhengHei UI" panose="020B0604030504040204" pitchFamily="34" charset="-120"/>
              <a:ea typeface="Microsoft JhengHei UI" panose="020B0604030504040204" pitchFamily="34" charset="-120"/>
            </a:rPr>
            <a:t>客戶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1665817</xdr:colOff>
      <xdr:row>0</xdr:row>
      <xdr:rowOff>503767</xdr:rowOff>
    </xdr:to>
    <xdr:sp macro="" textlink="">
      <xdr:nvSpPr>
        <xdr:cNvPr id="2" name="箭號：五邊形 1" descr="選取以瀏覽至 [客戶] 工作表">
          <a:hlinkClick xmlns:r="http://schemas.openxmlformats.org/officeDocument/2006/relationships" r:id="rId1" tooltip="選取以瀏覽至 [服務發票] 工作表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930158" y="103717"/>
          <a:ext cx="1766359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tw" sz="1100">
              <a:solidFill>
                <a:schemeClr val="bg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服務發票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發票項目" displayName="發票項目" ref="B9:H15" headerRowDxfId="18" dataDxfId="17" totalsRowDxfId="16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日期" totalsRowLabel="合計" dataDxfId="15"/>
    <tableColumn id="2" xr3:uid="{00000000-0010-0000-0000-000002000000}" name="描述" dataDxfId="14" totalsRowDxfId="13"/>
    <tableColumn id="3" xr3:uid="{00000000-0010-0000-0000-000003000000}" name="時薪" dataDxfId="12"/>
    <tableColumn id="4" xr3:uid="{00000000-0010-0000-0000-000004000000}" name="時數" dataDxfId="11"/>
    <tableColumn id="1" xr3:uid="{00000000-0010-0000-0000-000001000000}" name="固定費用" dataDxfId="10"/>
    <tableColumn id="5" xr3:uid="{00000000-0010-0000-0000-000005000000}" name="折扣" dataDxfId="9"/>
    <tableColumn id="6" xr3:uid="{00000000-0010-0000-0000-000006000000}" name="合計" totalsRowFunction="sum" dataDxfId="8" totalsRowDxfId="7">
      <calculatedColumnFormula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calculatedColumnFormula>
    </tableColumn>
  </tableColumns>
  <tableStyleInfo name="服務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描述、時薪、時數、固定收費和折扣。系統會自動計算合計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客戶清單" displayName="客戶清單" ref="B2:K4" headerRowDxfId="6" dataDxfId="5" totalsRowDxfId="4">
  <autoFilter ref="B2:K4" xr:uid="{00000000-0009-0000-0100-000001000000}"/>
  <tableColumns count="10">
    <tableColumn id="2" xr3:uid="{00000000-0010-0000-0100-000002000000}" name="公司名稱" dataDxfId="3" dataCellStyle="靠左對齊"/>
    <tableColumn id="3" xr3:uid="{00000000-0010-0000-0100-000003000000}" name="連絡人姓名" dataCellStyle="一般"/>
    <tableColumn id="4" xr3:uid="{00000000-0010-0000-0100-000004000000}" name="地址" dataCellStyle="一般"/>
    <tableColumn id="1" xr3:uid="{00000000-0010-0000-0100-000001000000}" name="地址 2" dataCellStyle="一般"/>
    <tableColumn id="5" xr3:uid="{00000000-0010-0000-0100-000005000000}" name="縣/市" dataCellStyle="一般"/>
    <tableColumn id="6" xr3:uid="{00000000-0010-0000-0100-000006000000}" name="州" dataCellStyle="一般"/>
    <tableColumn id="7" xr3:uid="{00000000-0010-0000-0100-000007000000}" name="郵遞區號" dataCellStyle="郵遞區號"/>
    <tableColumn id="8" xr3:uid="{00000000-0010-0000-0100-000008000000}" name="電話" dataDxfId="2" dataCellStyle="電話"/>
    <tableColumn id="10" xr3:uid="{00000000-0010-0000-0100-00000A000000}" name="電子郵件" dataDxfId="1" dataCellStyle="超連結"/>
    <tableColumn id="11" xr3:uid="{00000000-0010-0000-0100-00000B000000}" name="傳真" dataDxfId="0" dataCellStyle="電話"/>
  </tableColumns>
  <tableStyleInfo name="服務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客戶詳細資料，例如公司名稱、連絡人姓名、地址、電話和傳真號碼。新增更多列和欄以輸入更多項目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zh-tw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ustomer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109375" defaultRowHeight="30" customHeight="1" x14ac:dyDescent="0.25"/>
  <cols>
    <col min="1" max="1" width="2.33203125" style="10" customWidth="1"/>
    <col min="2" max="2" width="22.33203125" style="10" customWidth="1"/>
    <col min="3" max="5" width="25.77734375" style="10" customWidth="1"/>
    <col min="6" max="8" width="20.77734375" style="10" customWidth="1"/>
    <col min="9" max="9" width="2.77734375" style="10" customWidth="1"/>
    <col min="10" max="10" width="19.88671875" style="10" customWidth="1"/>
    <col min="11" max="16384" width="9.109375" style="10"/>
  </cols>
  <sheetData>
    <row r="1" spans="1:10" ht="50.1" customHeight="1" x14ac:dyDescent="0.25">
      <c r="A1" s="6"/>
      <c r="B1" s="7" t="s">
        <v>0</v>
      </c>
      <c r="C1" s="7"/>
      <c r="D1" s="7"/>
      <c r="E1" s="7"/>
      <c r="F1" s="7"/>
      <c r="G1" s="8" t="s">
        <v>24</v>
      </c>
      <c r="H1" s="9">
        <v>34567</v>
      </c>
      <c r="J1" s="5" t="s">
        <v>33</v>
      </c>
    </row>
    <row r="2" spans="1:10" ht="60" customHeight="1" x14ac:dyDescent="0.25">
      <c r="B2" s="11" t="s">
        <v>1</v>
      </c>
      <c r="C2" s="11"/>
      <c r="D2" s="11"/>
      <c r="E2" s="11"/>
      <c r="F2" s="11"/>
      <c r="G2" s="8" t="s">
        <v>25</v>
      </c>
      <c r="H2" s="12">
        <f ca="1">TODAY()</f>
        <v>43215</v>
      </c>
    </row>
    <row r="3" spans="1:10" ht="30" customHeight="1" x14ac:dyDescent="0.25">
      <c r="A3" s="6"/>
      <c r="B3" s="13" t="s">
        <v>2</v>
      </c>
      <c r="C3" s="14" t="s">
        <v>8</v>
      </c>
      <c r="D3" s="15" t="s">
        <v>15</v>
      </c>
      <c r="E3" s="45" t="s">
        <v>20</v>
      </c>
      <c r="F3" s="46"/>
      <c r="G3" s="16" t="s">
        <v>26</v>
      </c>
      <c r="H3" s="17">
        <f ca="1">TODAY()+30</f>
        <v>43245</v>
      </c>
    </row>
    <row r="4" spans="1:10" ht="30" customHeight="1" x14ac:dyDescent="0.25">
      <c r="A4" s="6"/>
      <c r="B4" s="13" t="s">
        <v>3</v>
      </c>
      <c r="C4" s="14" t="s">
        <v>9</v>
      </c>
      <c r="D4" s="51" t="s">
        <v>16</v>
      </c>
      <c r="E4" s="47" t="s">
        <v>21</v>
      </c>
      <c r="F4" s="48"/>
      <c r="G4" s="43"/>
      <c r="H4" s="44"/>
    </row>
    <row r="5" spans="1:10" ht="30" customHeight="1" x14ac:dyDescent="0.25">
      <c r="A5" s="6"/>
      <c r="B5" s="18" t="s">
        <v>4</v>
      </c>
      <c r="C5" s="19" t="s">
        <v>10</v>
      </c>
      <c r="D5" s="20" t="s">
        <v>8</v>
      </c>
      <c r="E5" s="21" t="str">
        <f>VLOOKUP(帳單名稱,客戶清單[],8,FALSE)</f>
        <v>432-555-0178</v>
      </c>
      <c r="F5" s="19"/>
      <c r="G5" s="22" t="s">
        <v>27</v>
      </c>
      <c r="H5" s="22"/>
    </row>
    <row r="6" spans="1:10" ht="30" customHeight="1" x14ac:dyDescent="0.25">
      <c r="A6" s="6"/>
      <c r="B6" s="50" t="s">
        <v>5</v>
      </c>
      <c r="C6" s="19" t="str">
        <f>VLOOKUP(帳單名稱,客戶清單[],3,FALSE)</f>
        <v>櫻桃街 345 號</v>
      </c>
      <c r="D6" s="20" t="s">
        <v>9</v>
      </c>
      <c r="E6" s="21" t="str">
        <f>VLOOKUP(帳單名稱,客戶清單[],10,FALSE)</f>
        <v>432-555-0124</v>
      </c>
      <c r="F6" s="19"/>
      <c r="G6" s="49" t="s">
        <v>28</v>
      </c>
      <c r="H6" s="49"/>
    </row>
    <row r="7" spans="1:10" ht="30" customHeight="1" x14ac:dyDescent="0.25">
      <c r="A7" s="6"/>
      <c r="B7" s="50"/>
      <c r="C7" s="19" t="str">
        <f>IF(VLOOKUP(帳單名稱,客戶清單[],4,FALSE)&lt;&gt;"",VLOOKUP(帳單名稱,客戶清單[],4,FALSE),IF(VLOOKUP(帳單名稱,客戶清單[],5,FALSE)&lt;&gt;"",CONCATENATE(VLOOKUP(帳單名稱,客戶清單[],5,FALSE),", ",VLOOKUP(帳單名稱,客戶清單[],6,FALSE)," ",VLOOKUP(帳單名稱,客戶清單[],7,FALSE)),CONCATENATE(VLOOKUP(帳單名稱,客戶清單[],6,FALSE)," ",VLOOKUP(帳單名稱,客戶清單[],7,FALSE))))</f>
        <v>123 號房</v>
      </c>
      <c r="D7" s="20" t="s">
        <v>17</v>
      </c>
      <c r="E7" s="23" t="str">
        <f>VLOOKUP(帳單名稱,客戶清單[],9,FALSE)</f>
        <v>mike@treyresearch.net</v>
      </c>
      <c r="F7" s="19"/>
      <c r="G7" s="49"/>
      <c r="H7" s="49"/>
    </row>
    <row r="8" spans="1:10" ht="30" customHeight="1" x14ac:dyDescent="0.25">
      <c r="A8" s="6"/>
      <c r="B8" s="50"/>
      <c r="C8" s="19" t="str">
        <f>IF(VLOOKUP(帳單名稱,客戶清單[],4,FALSE)="","",IF(VLOOKUP(帳單名稱,客戶清單[],5,FALSE)&lt;&gt;"",CONCATENATE(VLOOKUP(帳單名稱,客戶清單[],5,FALSE),", ",VLOOKUP(帳單名稱,客戶清單[],6,FALSE)," ",VLOOKUP(帳單名稱,客戶清單[],7,FALSE)),CONCATENATE(VLOOKUP(帳單名稱,客戶清單[],6,FALSE)," ",VLOOKUP(帳單名稱,客戶清單[],7,FALSE))))</f>
        <v>奧巴尼, 南達科他州 12345</v>
      </c>
      <c r="D8" s="20" t="s">
        <v>18</v>
      </c>
      <c r="E8" s="19" t="str">
        <f>VLOOKUP(帳單名稱,客戶清單[],2,FALSE)</f>
        <v>康邁可</v>
      </c>
      <c r="F8" s="19"/>
      <c r="G8" s="49"/>
      <c r="H8" s="49"/>
    </row>
    <row r="9" spans="1:10" ht="30" customHeight="1" x14ac:dyDescent="0.25">
      <c r="A9" s="6"/>
      <c r="B9" s="24" t="s">
        <v>6</v>
      </c>
      <c r="C9" s="25" t="s">
        <v>11</v>
      </c>
      <c r="D9" s="26" t="s">
        <v>19</v>
      </c>
      <c r="E9" s="26" t="s">
        <v>22</v>
      </c>
      <c r="F9" s="26" t="s">
        <v>23</v>
      </c>
      <c r="G9" s="26" t="s">
        <v>29</v>
      </c>
      <c r="H9" s="27" t="s">
        <v>32</v>
      </c>
    </row>
    <row r="10" spans="1:10" ht="30" customHeight="1" x14ac:dyDescent="0.25">
      <c r="A10" s="6"/>
      <c r="B10" s="37">
        <f ca="1">TODAY()</f>
        <v>43215</v>
      </c>
      <c r="C10" s="25" t="s">
        <v>12</v>
      </c>
      <c r="D10" s="28">
        <v>100</v>
      </c>
      <c r="E10" s="26">
        <v>6</v>
      </c>
      <c r="F10" s="28"/>
      <c r="G10" s="28">
        <v>75</v>
      </c>
      <c r="H10" s="29">
        <f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f>
        <v>525</v>
      </c>
    </row>
    <row r="11" spans="1:10" ht="30" customHeight="1" x14ac:dyDescent="0.25">
      <c r="A11" s="6"/>
      <c r="B11" s="37">
        <f ca="1">TODAY()+1</f>
        <v>43216</v>
      </c>
      <c r="C11" s="25" t="s">
        <v>13</v>
      </c>
      <c r="D11" s="28">
        <v>75</v>
      </c>
      <c r="E11" s="26">
        <v>3</v>
      </c>
      <c r="F11" s="28"/>
      <c r="G11" s="28"/>
      <c r="H11" s="29">
        <f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f>
        <v>225</v>
      </c>
    </row>
    <row r="12" spans="1:10" ht="30" customHeight="1" x14ac:dyDescent="0.25">
      <c r="A12" s="6"/>
      <c r="B12" s="37">
        <f ca="1">TODAY()+2</f>
        <v>43217</v>
      </c>
      <c r="C12" s="25" t="s">
        <v>14</v>
      </c>
      <c r="D12" s="28"/>
      <c r="E12" s="26"/>
      <c r="F12" s="28">
        <v>275</v>
      </c>
      <c r="G12" s="28"/>
      <c r="H12" s="29">
        <f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f>
        <v>275</v>
      </c>
    </row>
    <row r="13" spans="1:10" ht="30" customHeight="1" x14ac:dyDescent="0.25">
      <c r="A13" s="6"/>
      <c r="B13" s="37"/>
      <c r="C13" s="25"/>
      <c r="D13" s="28"/>
      <c r="E13" s="26"/>
      <c r="F13" s="28"/>
      <c r="G13" s="28"/>
      <c r="H13" s="29" t="str">
        <f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f>
        <v/>
      </c>
    </row>
    <row r="14" spans="1:10" ht="30" customHeight="1" x14ac:dyDescent="0.25">
      <c r="A14" s="6"/>
      <c r="B14" s="37"/>
      <c r="C14" s="25"/>
      <c r="D14" s="28"/>
      <c r="E14" s="26"/>
      <c r="F14" s="28"/>
      <c r="G14" s="28"/>
      <c r="H14" s="29" t="str">
        <f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f>
        <v/>
      </c>
    </row>
    <row r="15" spans="1:10" ht="30" customHeight="1" x14ac:dyDescent="0.25">
      <c r="A15" s="6"/>
      <c r="B15" s="37"/>
      <c r="C15" s="25"/>
      <c r="D15" s="28"/>
      <c r="E15" s="26"/>
      <c r="F15" s="28"/>
      <c r="G15" s="28"/>
      <c r="H15" s="29" t="str">
        <f>IF(OR(發票項目[[#This Row],[固定費用]]&lt;&gt;"",AND(發票項目[[#This Row],[時薪]]&lt;&gt;"",發票項目[[#This Row],[時數]]&lt;&gt;"")),(發票項目[[#This Row],[時薪]]*發票項目[[#This Row],[時數]])+發票項目[[#This Row],[固定費用]]-發票項目[[#This Row],[折扣]],"")</f>
        <v/>
      </c>
    </row>
    <row r="16" spans="1:10" ht="30" customHeight="1" x14ac:dyDescent="0.25">
      <c r="A16" s="6"/>
      <c r="B16" s="41"/>
      <c r="C16" s="41"/>
      <c r="D16" s="41"/>
      <c r="E16" s="41"/>
      <c r="F16" s="41"/>
      <c r="G16" s="30" t="s">
        <v>30</v>
      </c>
      <c r="H16" s="31">
        <f>SUM(發票項目[合計])</f>
        <v>1025</v>
      </c>
    </row>
    <row r="17" spans="1:8" ht="30" customHeight="1" x14ac:dyDescent="0.25">
      <c r="A17" s="6"/>
      <c r="B17" s="41" t="str">
        <f>"支票抬頭請一律填寫"&amp;公司名稱&amp;"."</f>
        <v>支票抬頭請一律填寫平面設計學院.</v>
      </c>
      <c r="C17" s="41"/>
      <c r="D17" s="41"/>
      <c r="E17" s="41"/>
      <c r="F17" s="41"/>
      <c r="G17" s="32" t="s">
        <v>31</v>
      </c>
      <c r="H17" s="33">
        <v>200</v>
      </c>
    </row>
    <row r="18" spans="1:8" ht="30" customHeight="1" x14ac:dyDescent="0.25">
      <c r="A18" s="6"/>
      <c r="B18" s="42" t="s">
        <v>7</v>
      </c>
      <c r="C18" s="42"/>
      <c r="D18" s="42"/>
      <c r="E18" s="42"/>
      <c r="F18" s="42"/>
      <c r="G18" s="40" t="s">
        <v>32</v>
      </c>
      <c r="H18" s="34">
        <f>發票小計-訂金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20" priority="2">
      <formula>$E3&lt;&gt;""</formula>
    </cfRule>
  </conditionalFormatting>
  <conditionalFormatting sqref="E7">
    <cfRule type="expression" dxfId="19" priority="1">
      <formula>$E$7&lt;&gt;""</formula>
    </cfRule>
  </conditionalFormatting>
  <dataValidations xWindow="872" yWindow="452" count="49">
    <dataValidation type="list" errorStyle="warning" allowBlank="1" showInputMessage="1" showErrorMessage="1" error="從清單中選取客戶姓名。選取 [取消]，然後按 ALT+向下鍵以開啟下拉式清單，再按 ENTER 來選取" prompt="在此儲存格中選取客戶姓名。按 ALT+向下鍵以開啟下拉式清單，然後按 ENTER 來選取。將更多客戶新增到 [客戶] 工作表來擴充選取清單" sqref="C5" xr:uid="{00000000-0002-0000-0000-000000000000}">
      <formula1>客戶查閱</formula1>
    </dataValidation>
    <dataValidation allowBlank="1" showInputMessage="1" showErrorMessage="1" prompt="在此活頁簿中建立服務發票。在此工作表中輸入公司和發票詳細資料，並在 [客戶] 工作表中輸入客戶詳細資料。選取儲存格 J1 以瀏覽至 [客戶] 工作表" sqref="A1" xr:uid="{00000000-0002-0000-0000-000001000000}"/>
    <dataValidation allowBlank="1" showInputMessage="1" showErrorMessage="1" prompt="此儲存格為本工作表的標題。在下方儲存格中輸入公司名稱。在儲存格 H1、H2 和 H3 中輸入發票號碼、發票日期和到期日" sqref="B1" xr:uid="{00000000-0002-0000-0000-000002000000}"/>
    <dataValidation allowBlank="1" showInputMessage="1" showErrorMessage="1" prompt="在此儲存格中輸入開立發票的公司名稱、在儲存格 B3 到 E4 中輸入開立發票的公司詳細資料，並從表格的儲存格 B9 開始輸入發票詳細資料" sqref="B2" xr:uid="{00000000-0002-0000-0000-000003000000}"/>
    <dataValidation allowBlank="1" showInputMessage="1" showErrorMessage="1" prompt="在此儲存格中輸入開立發票的公司地址" sqref="B3" xr:uid="{00000000-0002-0000-0000-000004000000}"/>
    <dataValidation allowBlank="1" showInputMessage="1" showErrorMessage="1" prompt="在此儲存格中輸入縣/市、州和郵遞區號" sqref="B4" xr:uid="{00000000-0002-0000-0000-000005000000}"/>
    <dataValidation allowBlank="1" showInputMessage="1" showErrorMessage="1" prompt="在此儲存格中輸入開立發票的公司電話號碼" sqref="D3" xr:uid="{00000000-0002-0000-0000-000006000000}"/>
    <dataValidation allowBlank="1" showInputMessage="1" showErrorMessage="1" prompt="在此儲存格中輸入開立發票的公司傳真號碼" sqref="D4" xr:uid="{00000000-0002-0000-0000-000007000000}"/>
    <dataValidation allowBlank="1" showInputMessage="1" showErrorMessage="1" prompt="在此儲存格中輸入開立發票的公司電子郵件地址" sqref="E3" xr:uid="{00000000-0002-0000-0000-000008000000}"/>
    <dataValidation allowBlank="1" showInputMessage="1" showErrorMessage="1" prompt="在此儲存格中輸入開立發票的公司網址" sqref="E4" xr:uid="{00000000-0002-0000-0000-000009000000}"/>
    <dataValidation allowBlank="1" showInputMessage="1" showErrorMessage="1" prompt="付款人資訊會根據右側儲存格中的選項自動更新於列 5 至 8 中。在儲存格 G6 中輸入發票描述" sqref="B5" xr:uid="{00000000-0002-0000-0000-00000A000000}"/>
    <dataValidation allowBlank="1" showInputMessage="1" showErrorMessage="1" prompt="系統會自動更新儲存格 C6 到 C8 中的客戶地址" sqref="B6:B8" xr:uid="{00000000-0002-0000-0000-00000B000000}"/>
    <dataValidation allowBlank="1" showInputMessage="1" showErrorMessage="1" prompt="系統會自動更新此儲存格中的客戶地址" sqref="C6" xr:uid="{00000000-0002-0000-0000-00000C000000}"/>
    <dataValidation allowBlank="1" showInputMessage="1" showErrorMessage="1" prompt="系統會自動更新此儲存格中的客戶地址 2" sqref="C7" xr:uid="{00000000-0002-0000-0000-00000D000000}"/>
    <dataValidation allowBlank="1" showInputMessage="1" showErrorMessage="1" prompt="系統會自動更新此儲存格中的客戶縣/市、州和郵遞區號" sqref="C8" xr:uid="{00000000-0002-0000-0000-00000E000000}"/>
    <dataValidation allowBlank="1" showInputMessage="1" showErrorMessage="1" prompt="系統會自動更新右側儲存格中的客戶電話號碼" sqref="D5" xr:uid="{00000000-0002-0000-0000-00000F000000}"/>
    <dataValidation allowBlank="1" showInputMessage="1" showErrorMessage="1" prompt="系統會自動更新本儲存格中的客戶電話號碼" sqref="E5" xr:uid="{00000000-0002-0000-0000-000010000000}"/>
    <dataValidation allowBlank="1" showInputMessage="1" showErrorMessage="1" prompt="系統會自動更新右側儲存格中的客戶傳真號碼" sqref="D6" xr:uid="{00000000-0002-0000-0000-000011000000}"/>
    <dataValidation allowBlank="1" showInputMessage="1" showErrorMessage="1" prompt="系統會自動更新此儲存格中的客戶傳真號碼" sqref="E6" xr:uid="{00000000-0002-0000-0000-000012000000}"/>
    <dataValidation allowBlank="1" showInputMessage="1" showErrorMessage="1" prompt="系統會自動更新右側儲存格中的客戶電子郵件地址" sqref="D7" xr:uid="{00000000-0002-0000-0000-000013000000}"/>
    <dataValidation allowBlank="1" showInputMessage="1" showErrorMessage="1" prompt="系統會自動更新此儲存格中的客戶電子郵件地址" sqref="E7" xr:uid="{00000000-0002-0000-0000-000014000000}"/>
    <dataValidation allowBlank="1" showInputMessage="1" showErrorMessage="1" prompt="系統會自動更新右側儲存格中的客戶連絡人姓名" sqref="D8" xr:uid="{00000000-0002-0000-0000-000015000000}"/>
    <dataValidation allowBlank="1" showInputMessage="1" showErrorMessage="1" prompt="系統會自動更新此儲存格中的客戶連絡人姓名" sqref="E8" xr:uid="{00000000-0002-0000-0000-000016000000}"/>
    <dataValidation allowBlank="1" showInputMessage="1" showErrorMessage="1" prompt="在右側儲存格中輸入發票號碼" sqref="G1" xr:uid="{00000000-0002-0000-0000-000017000000}"/>
    <dataValidation allowBlank="1" showInputMessage="1" showErrorMessage="1" prompt="在此儲存格中輸入發票號碼" sqref="H1" xr:uid="{00000000-0002-0000-0000-000018000000}"/>
    <dataValidation allowBlank="1" showInputMessage="1" showErrorMessage="1" prompt="在右側儲存格中輸入發票日期" sqref="G2" xr:uid="{00000000-0002-0000-0000-000019000000}"/>
    <dataValidation allowBlank="1" showInputMessage="1" showErrorMessage="1" prompt="在此儲存格中輸入發票日期" sqref="H2" xr:uid="{00000000-0002-0000-0000-00001A000000}"/>
    <dataValidation allowBlank="1" showInputMessage="1" showErrorMessage="1" prompt="在右側儲存格中輸入到期日" sqref="G3" xr:uid="{00000000-0002-0000-0000-00001B000000}"/>
    <dataValidation allowBlank="1" showInputMessage="1" showErrorMessage="1" prompt="在此儲存格中輸入到期日" sqref="H3" xr:uid="{00000000-0002-0000-0000-00001C000000}"/>
    <dataValidation allowBlank="1" showInputMessage="1" showErrorMessage="1" prompt="在下方儲存格中輸入發票描述" sqref="G5:H5" xr:uid="{00000000-0002-0000-0000-00001D000000}"/>
    <dataValidation allowBlank="1" showInputMessage="1" showErrorMessage="1" prompt="在此儲存格中輸入發票描述" sqref="G6:H8" xr:uid="{00000000-0002-0000-0000-00001E000000}"/>
    <dataValidation allowBlank="1" showInputMessage="1" showErrorMessage="1" prompt="在此標題下方的欄中輸入日期" sqref="B9" xr:uid="{00000000-0002-0000-0000-00001F000000}"/>
    <dataValidation allowBlank="1" showInputMessage="1" showErrorMessage="1" prompt="在此標題下方的欄中輸入描述" sqref="C9" xr:uid="{00000000-0002-0000-0000-000020000000}"/>
    <dataValidation allowBlank="1" showInputMessage="1" showErrorMessage="1" prompt="在此標題下方的欄中輸入時薪" sqref="D9" xr:uid="{00000000-0002-0000-0000-000021000000}"/>
    <dataValidation allowBlank="1" showInputMessage="1" showErrorMessage="1" prompt="在此標題下方的欄中輸入時數" sqref="E9" xr:uid="{00000000-0002-0000-0000-000022000000}"/>
    <dataValidation allowBlank="1" showInputMessage="1" showErrorMessage="1" prompt="在此標題下方的欄中輸入固定費用" sqref="F9" xr:uid="{00000000-0002-0000-0000-000023000000}"/>
    <dataValidation allowBlank="1" showInputMessage="1" showErrorMessage="1" prompt="在此標題下方的欄中輸入折扣" sqref="G9" xr:uid="{00000000-0002-0000-0000-000024000000}"/>
    <dataValidation allowBlank="1" showInputMessage="1" showErrorMessage="1" prompt="系統會自動計算此標題下方的欄中的合計" sqref="H9" xr:uid="{00000000-0002-0000-0000-000025000000}"/>
    <dataValidation allowBlank="1" showInputMessage="1" showErrorMessage="1" prompt="系統會自動計算右側儲存格中的發票小計" sqref="G16" xr:uid="{00000000-0002-0000-0000-000026000000}"/>
    <dataValidation allowBlank="1" showInputMessage="1" showErrorMessage="1" prompt="系統會自動計算此儲存格中的發票小計" sqref="H16" xr:uid="{00000000-0002-0000-0000-000027000000}"/>
    <dataValidation allowBlank="1" showInputMessage="1" showErrorMessage="1" prompt="在右側儲存格中輸入訂金金額" sqref="G17" xr:uid="{00000000-0002-0000-0000-000028000000}"/>
    <dataValidation allowBlank="1" showInputMessage="1" showErrorMessage="1" prompt="在此儲存格中輸入訂金金額" sqref="H17" xr:uid="{00000000-0002-0000-0000-000029000000}"/>
    <dataValidation allowBlank="1" showInputMessage="1" showErrorMessage="1" prompt="系統會自動計算右側儲存格中的合計應付帳款" sqref="G18" xr:uid="{00000000-0002-0000-0000-00002A000000}"/>
    <dataValidation allowBlank="1" showInputMessage="1" showErrorMessage="1" prompt="系統會自動計算此儲存格中的合計應付帳款" sqref="H18" xr:uid="{00000000-0002-0000-0000-00002B000000}"/>
    <dataValidation allowBlank="1" showInputMessage="1" showErrorMessage="1" prompt="輸入合計應付帳款到期天數，以取代此儲存格中的第一個 &lt;#&gt;，並在第二個 &lt;#&gt; 中輸入逾期服務費百分比" sqref="B18:F18" xr:uid="{00000000-0002-0000-0000-00002C000000}"/>
    <dataValidation allowBlank="1" showInputMessage="1" showErrorMessage="1" prompt="此儲存格中會自動加上公司名稱" sqref="B17:F17" xr:uid="{00000000-0002-0000-0000-00002D000000}"/>
    <dataValidation allowBlank="1" showInputMessage="1" showErrorMessage="1" prompt="在右側儲存格中輸入開立發票的公司電話號碼" sqref="C3" xr:uid="{00000000-0002-0000-0000-00002E000000}"/>
    <dataValidation allowBlank="1" showInputMessage="1" showErrorMessage="1" prompt="在右側儲存格中輸入開立發票的公司傳真號碼" sqref="C4" xr:uid="{00000000-0002-0000-0000-00002F000000}"/>
    <dataValidation allowBlank="1" showInputMessage="1" showErrorMessage="1" prompt="[客戶] 工作表的瀏覽連結。此儲存格不會列印出來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選取以移至網站" display="www.tailspintoys.com" xr:uid="{00000000-0004-0000-0000-000002000000}"/>
    <hyperlink ref="E3:F3" r:id="rId4" tooltip="選取以傳送電子郵件" display="CustomerService@tailspintoys.com" xr:uid="{00000000-0004-0000-0000-000003000000}"/>
    <hyperlink ref="J1" location="客戶!A1" tooltip="選取以瀏覽至 [客戶] 工作表" display="客戶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.109375" defaultRowHeight="30" customHeight="1" x14ac:dyDescent="0.25"/>
  <cols>
    <col min="1" max="1" width="2.33203125" style="10" customWidth="1"/>
    <col min="2" max="2" width="22.77734375" style="10" customWidth="1"/>
    <col min="3" max="3" width="18.33203125" style="10" customWidth="1"/>
    <col min="4" max="4" width="21.77734375" style="10" customWidth="1"/>
    <col min="5" max="5" width="18.21875" style="10" customWidth="1"/>
    <col min="6" max="6" width="19.44140625" style="10" customWidth="1"/>
    <col min="7" max="7" width="17.44140625" style="10" customWidth="1"/>
    <col min="8" max="8" width="15.109375" style="10" customWidth="1"/>
    <col min="9" max="9" width="16.77734375" style="10" customWidth="1"/>
    <col min="10" max="10" width="26.77734375" style="10" customWidth="1"/>
    <col min="11" max="11" width="15.109375" style="10" customWidth="1"/>
    <col min="12" max="12" width="2.77734375" style="10" customWidth="1"/>
    <col min="13" max="13" width="19.88671875" style="10" customWidth="1"/>
    <col min="14" max="16384" width="9.109375" style="10"/>
  </cols>
  <sheetData>
    <row r="1" spans="2:13" ht="50.1" customHeight="1" x14ac:dyDescent="0.25">
      <c r="B1" s="11" t="s">
        <v>33</v>
      </c>
      <c r="C1" s="11"/>
      <c r="D1" s="11"/>
      <c r="E1" s="11"/>
      <c r="F1" s="11"/>
      <c r="G1" s="11"/>
      <c r="H1" s="11"/>
      <c r="I1" s="11"/>
      <c r="J1" s="11"/>
      <c r="K1" s="11"/>
      <c r="M1" s="5" t="s">
        <v>0</v>
      </c>
    </row>
    <row r="2" spans="2:13" ht="30" customHeight="1" x14ac:dyDescent="0.25">
      <c r="B2" s="35" t="s">
        <v>34</v>
      </c>
      <c r="C2" s="35" t="s">
        <v>36</v>
      </c>
      <c r="D2" s="35" t="s">
        <v>39</v>
      </c>
      <c r="E2" s="36" t="s">
        <v>42</v>
      </c>
      <c r="F2" s="35" t="s">
        <v>44</v>
      </c>
      <c r="G2" s="35" t="s">
        <v>47</v>
      </c>
      <c r="H2" s="35" t="s">
        <v>50</v>
      </c>
      <c r="I2" s="35" t="s">
        <v>51</v>
      </c>
      <c r="J2" s="10" t="s">
        <v>54</v>
      </c>
      <c r="K2" s="35" t="s">
        <v>57</v>
      </c>
    </row>
    <row r="3" spans="2:13" ht="30" customHeight="1" x14ac:dyDescent="0.25">
      <c r="B3" s="38" t="s">
        <v>10</v>
      </c>
      <c r="C3" s="2" t="s">
        <v>37</v>
      </c>
      <c r="D3" s="2" t="s">
        <v>40</v>
      </c>
      <c r="E3" s="1" t="s">
        <v>43</v>
      </c>
      <c r="F3" s="2" t="s">
        <v>45</v>
      </c>
      <c r="G3" s="2" t="s">
        <v>48</v>
      </c>
      <c r="H3" s="3">
        <v>12345</v>
      </c>
      <c r="I3" s="39" t="s">
        <v>52</v>
      </c>
      <c r="J3" s="4" t="s">
        <v>55</v>
      </c>
      <c r="K3" s="39" t="s">
        <v>58</v>
      </c>
    </row>
    <row r="4" spans="2:13" ht="30" customHeight="1" x14ac:dyDescent="0.25">
      <c r="B4" s="38" t="s">
        <v>35</v>
      </c>
      <c r="C4" s="2" t="s">
        <v>38</v>
      </c>
      <c r="D4" s="2" t="s">
        <v>41</v>
      </c>
      <c r="E4" s="1"/>
      <c r="F4" s="2" t="s">
        <v>46</v>
      </c>
      <c r="G4" s="2" t="s">
        <v>49</v>
      </c>
      <c r="H4" s="3">
        <v>9876</v>
      </c>
      <c r="I4" s="39" t="s">
        <v>53</v>
      </c>
      <c r="J4" s="4" t="s">
        <v>56</v>
      </c>
      <c r="K4" s="39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3" type="noConversion"/>
  <dataValidations count="13">
    <dataValidation allowBlank="1" showInputMessage="1" showErrorMessage="1" prompt="在此 [客戶] 工作表中輸入客戶詳細資料。輸入的客戶資訊會用於 [發票] 工作表中。選取儲存格 M1 以瀏覽至 [服務發票] 工作表" sqref="A1" xr:uid="{00000000-0002-0000-0100-000000000000}"/>
    <dataValidation allowBlank="1" showInputMessage="1" showErrorMessage="1" prompt="此儲存格為本工作表的標題" sqref="B1" xr:uid="{00000000-0002-0000-0100-000001000000}"/>
    <dataValidation allowBlank="1" showInputMessage="1" showErrorMessage="1" prompt="在此標題下方的欄中輸入公司名稱。使用標題篩選來尋找特定項目" sqref="B2" xr:uid="{00000000-0002-0000-0100-000002000000}"/>
    <dataValidation allowBlank="1" showInputMessage="1" showErrorMessage="1" prompt="在此標題下方的欄中輸入連絡人姓名" sqref="C2" xr:uid="{00000000-0002-0000-0100-000003000000}"/>
    <dataValidation allowBlank="1" showInputMessage="1" showErrorMessage="1" prompt="在此標題下方的欄中輸入地址" sqref="D2" xr:uid="{00000000-0002-0000-0100-000004000000}"/>
    <dataValidation allowBlank="1" showInputMessage="1" showErrorMessage="1" prompt="在此標題下方的欄中輸入地址 2" sqref="E2" xr:uid="{00000000-0002-0000-0100-000005000000}"/>
    <dataValidation allowBlank="1" showInputMessage="1" showErrorMessage="1" prompt="在此標題下方的欄中輸入縣/市" sqref="F2" xr:uid="{00000000-0002-0000-0100-000006000000}"/>
    <dataValidation allowBlank="1" showInputMessage="1" showErrorMessage="1" prompt="在此標題下方的欄中輸入州" sqref="G2" xr:uid="{00000000-0002-0000-0100-000007000000}"/>
    <dataValidation allowBlank="1" showInputMessage="1" showErrorMessage="1" prompt="在此標題下方的欄中輸入郵遞區號" sqref="H2" xr:uid="{00000000-0002-0000-0100-000008000000}"/>
    <dataValidation allowBlank="1" showInputMessage="1" showErrorMessage="1" prompt="在此標題下方的欄中輸入電話號碼" sqref="I2" xr:uid="{00000000-0002-0000-0100-000009000000}"/>
    <dataValidation allowBlank="1" showInputMessage="1" showErrorMessage="1" prompt="在此標題下方的欄中輸入電子郵件地址" sqref="J2" xr:uid="{00000000-0002-0000-0100-00000A000000}"/>
    <dataValidation allowBlank="1" showInputMessage="1" showErrorMessage="1" prompt="在此標題下方的欄中輸入傳真號碼" sqref="K2" xr:uid="{00000000-0002-0000-0100-00000B000000}"/>
    <dataValidation allowBlank="1" showInputMessage="1" showErrorMessage="1" prompt="[服務發票] 工作表的瀏覽連結。此儲存格不會列印出來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服務發票!A1" tooltip="選取以瀏覽至 [服務發票] 工作表" display="服務發票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16</vt:i4>
      </vt:variant>
    </vt:vector>
  </HeadingPairs>
  <TitlesOfParts>
    <vt:vector size="18" baseType="lpstr">
      <vt:lpstr>服務發票</vt:lpstr>
      <vt:lpstr>客戶</vt:lpstr>
      <vt:lpstr>服務發票!Print_Area</vt:lpstr>
      <vt:lpstr>客戶!Print_Area</vt:lpstr>
      <vt:lpstr>服務發票!Print_Titles</vt:lpstr>
      <vt:lpstr>客戶!Print_Titles</vt:lpstr>
      <vt:lpstr>公司名稱</vt:lpstr>
      <vt:lpstr>列標題區域1..H3</vt:lpstr>
      <vt:lpstr>列標題區域2..C8</vt:lpstr>
      <vt:lpstr>列標題區域3..E8</vt:lpstr>
      <vt:lpstr>列標題區域4..H18</vt:lpstr>
      <vt:lpstr>客戶查閱</vt:lpstr>
      <vt:lpstr>訂金</vt:lpstr>
      <vt:lpstr>帳單名稱</vt:lpstr>
      <vt:lpstr>發票小計</vt:lpstr>
      <vt:lpstr>標題2</vt:lpstr>
      <vt:lpstr>欄標題1</vt:lpstr>
      <vt:lpstr>欄標題區域1..G6.1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2018-04-25T07:17:04Z</dcterms:modified>
</cp:coreProperties>
</file>