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14.xml" ContentType="application/vnd.openxmlformats-officedocument.spreadsheetml.table+xml"/>
  <Override PartName="/xl/tables/table55.xml" ContentType="application/vnd.openxmlformats-officedocument.spreadsheetml.table+xml"/>
  <Override PartName="/xl/tables/table106.xml" ContentType="application/vnd.openxmlformats-officedocument.spreadsheetml.table+xml"/>
  <Override PartName="/xl/tables/table47.xml" ContentType="application/vnd.openxmlformats-officedocument.spreadsheetml.table+xml"/>
  <Override PartName="/xl/tables/table98.xml" ContentType="application/vnd.openxmlformats-officedocument.spreadsheetml.table+xml"/>
  <Override PartName="/xl/tables/table39.xml" ContentType="application/vnd.openxmlformats-officedocument.spreadsheetml.table+xml"/>
  <Override PartName="/xl/tables/table810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1D1B7639-EA0D-4BF9-9B84-DE8B1E6E48ED}" xr6:coauthVersionLast="47" xr6:coauthVersionMax="47" xr10:uidLastSave="{00000000-0000-0000-0000-000000000000}"/>
  <bookViews>
    <workbookView xWindow="-120" yWindow="-120" windowWidth="29040" windowHeight="17640" activeTab="1" xr2:uid="{E56E5E3A-AA89-4E6A-9194-A12D7580BE29}"/>
  </bookViews>
  <sheets>
    <sheet name="開始" sheetId="2" r:id="rId1"/>
    <sheet name="婚禮預算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D84" i="1"/>
  <c r="C84" i="1"/>
  <c r="D76" i="1"/>
  <c r="C76" i="1"/>
  <c r="D67" i="1"/>
  <c r="C67" i="1"/>
  <c r="D58" i="1"/>
  <c r="C58" i="1"/>
  <c r="D49" i="1"/>
  <c r="C49" i="1"/>
  <c r="D42" i="1"/>
  <c r="C42" i="1"/>
  <c r="D33" i="1"/>
  <c r="C33" i="1"/>
  <c r="D24" i="1"/>
  <c r="C24" i="1"/>
  <c r="D14" i="1"/>
  <c r="C14" i="1"/>
  <c r="D5" i="1"/>
  <c r="C5" i="1"/>
</calcChain>
</file>

<file path=xl/sharedStrings.xml><?xml version="1.0" encoding="utf-8"?>
<sst xmlns="http://schemas.openxmlformats.org/spreadsheetml/2006/main" count="111" uniqueCount="71">
  <si>
    <t>關於此範本</t>
  </si>
  <si>
    <t>使用此範本來記錄您在各種項目上的實際婚禮支出，並追蹤其與預算金額的對比。</t>
  </si>
  <si>
    <t>在各自的表格中，輸入禮服、佈置、禮物、花藝、音樂、攝影、婚宴、信箋、交通和其他雜項的支出費用。</t>
  </si>
  <si>
    <t>會自動計算 [總預估支出] 和 [總實際支出]。</t>
  </si>
  <si>
    <t>附註： </t>
  </si>
  <si>
    <t>[婚禮預算] 工作表的 A 欄提供了其他指示。此文字已刻意隱藏。若要移除文字，請選取欄 A，然後選取 [刪除]。若要取消隱藏文字，請選取 A 欄，然後變更字型色彩。</t>
  </si>
  <si>
    <t>若要深入了解表格，請在表格內按 SHIFT 然後按 F10，選取 [表格] 選項，然後選取 [替代文字]。</t>
  </si>
  <si>
    <t>婚禮預算</t>
  </si>
  <si>
    <t xml:space="preserve">總支出 </t>
  </si>
  <si>
    <t xml:space="preserve">項目 </t>
  </si>
  <si>
    <t>禮服</t>
  </si>
  <si>
    <t>訂婚戒指</t>
  </si>
  <si>
    <t>結婚戒指</t>
  </si>
  <si>
    <t>新娘禮服</t>
  </si>
  <si>
    <t>頭紗/頭飾</t>
  </si>
  <si>
    <t>其他：</t>
  </si>
  <si>
    <t>禮服總費用</t>
  </si>
  <si>
    <t>佈置</t>
  </si>
  <si>
    <t>教堂長椅/其他座位的蝴蝶結</t>
  </si>
  <si>
    <t>桌子擺飾 (不包括花朵)</t>
  </si>
  <si>
    <t>蠟燭</t>
  </si>
  <si>
    <t>燈光</t>
  </si>
  <si>
    <t>氣球</t>
  </si>
  <si>
    <t>佈置總費用</t>
  </si>
  <si>
    <t>禮物</t>
  </si>
  <si>
    <t>賓客</t>
  </si>
  <si>
    <t>新人</t>
  </si>
  <si>
    <t>家長</t>
  </si>
  <si>
    <t>司儀/其他參與者</t>
  </si>
  <si>
    <t>禮物總費用</t>
  </si>
  <si>
    <t>花藝</t>
  </si>
  <si>
    <t>捧花</t>
  </si>
  <si>
    <t>扣眼花飾</t>
  </si>
  <si>
    <t>胸花</t>
  </si>
  <si>
    <t>典禮</t>
  </si>
  <si>
    <t>花藝總費用</t>
  </si>
  <si>
    <t>音樂</t>
  </si>
  <si>
    <t>婚禮樂手</t>
  </si>
  <si>
    <t>婚宴的樂團/DJ</t>
  </si>
  <si>
    <t>音樂總費用</t>
  </si>
  <si>
    <t>攝影</t>
  </si>
  <si>
    <t>正式攝影</t>
  </si>
  <si>
    <t>側拍</t>
  </si>
  <si>
    <t>加洗</t>
  </si>
  <si>
    <t>相簿</t>
  </si>
  <si>
    <t>攝影總費用</t>
  </si>
  <si>
    <t xml:space="preserve">婚宴 </t>
  </si>
  <si>
    <t>場地費</t>
  </si>
  <si>
    <t>桌椅</t>
  </si>
  <si>
    <t>食物</t>
  </si>
  <si>
    <t>桌巾</t>
  </si>
  <si>
    <t>婚宴 (不包括音樂和佈置) 總費用</t>
  </si>
  <si>
    <t>信箋和印刷</t>
  </si>
  <si>
    <t>邀請函</t>
  </si>
  <si>
    <t>通知</t>
  </si>
  <si>
    <t>謝卡</t>
  </si>
  <si>
    <t>個人信箋</t>
  </si>
  <si>
    <t>信箋/印刷總費用</t>
  </si>
  <si>
    <t>交通</t>
  </si>
  <si>
    <t>禮車/電車</t>
  </si>
  <si>
    <t>停車費</t>
  </si>
  <si>
    <t>計程車</t>
  </si>
  <si>
    <t>交通總費用</t>
  </si>
  <si>
    <t>其他費用</t>
  </si>
  <si>
    <t>主婚人</t>
  </si>
  <si>
    <t>教堂/婚禮場地費</t>
  </si>
  <si>
    <t>婚禮總召</t>
  </si>
  <si>
    <t>預演晚宴</t>
  </si>
  <si>
    <t>其他總費用</t>
  </si>
  <si>
    <t>預估</t>
  </si>
  <si>
    <t>實際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</si>
</sst>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5" formatCode="_-&quot;NT$&quot;* #,##0_ ;_-&quot;NT$&quot;* \-#,##0\ ;_-&quot;NT$&quot;* &quot;-&quot;_ ;_-@_ "/>
    <numFmt numFmtId="166" formatCode="_([$HK$-C04]* #,##0.00_);_([$HK$-C04]* \(#,##0.00\);_([$HK$-C04]* &quot;-&quot;??_);_(@_)"/>
  </numFmts>
  <fonts count="31" x14ac:knownFonts="1">
    <font>
      <sz val="11"/>
      <color theme="1"/>
      <name val="Microsoft JhengHei U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28"/>
      <color theme="0"/>
      <name val="Microsoft JhengHei UI"/>
      <family val="2"/>
    </font>
    <font>
      <sz val="48"/>
      <color theme="0"/>
      <name val="Microsoft JhengHei UI"/>
      <family val="2"/>
    </font>
    <font>
      <sz val="22"/>
      <color theme="1"/>
      <name val="Microsoft JhengHei UI"/>
      <family val="2"/>
    </font>
    <font>
      <sz val="72"/>
      <color theme="1"/>
      <name val="Microsoft JhengHei UI"/>
      <family val="2"/>
    </font>
    <font>
      <sz val="26"/>
      <color theme="0"/>
      <name val="Microsoft JhengHei UI"/>
      <family val="2"/>
    </font>
    <font>
      <b/>
      <sz val="11"/>
      <name val="Microsoft JhengHei UI"/>
      <family val="2"/>
    </font>
    <font>
      <sz val="11"/>
      <color theme="4" tint="-0.499984740745262"/>
      <name val="Microsoft JhengHei UI"/>
      <family val="2"/>
    </font>
    <font>
      <sz val="11"/>
      <color theme="6" tint="-0.499984740745262"/>
      <name val="Microsoft JhengHei UI"/>
      <family val="2"/>
    </font>
    <font>
      <sz val="11"/>
      <color theme="7" tint="-0.499984740745262"/>
      <name val="Microsoft JhengHei UI"/>
      <family val="2"/>
    </font>
    <font>
      <sz val="11"/>
      <color theme="9" tint="-0.499984740745262"/>
      <name val="Microsoft JhengHei UI"/>
      <family val="2"/>
    </font>
    <font>
      <sz val="9"/>
      <name val="細明體"/>
      <family val="3"/>
      <charset val="136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1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1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/>
      <bottom/>
      <diagonal/>
    </border>
    <border>
      <left style="thin">
        <color theme="1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/>
      <right style="thin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 style="thin">
        <color theme="1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/>
      <diagonal/>
    </border>
    <border>
      <left style="thin">
        <color theme="7" tint="0.59999389629810485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1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/>
      <bottom/>
      <diagonal/>
    </border>
    <border>
      <left style="thin">
        <color theme="1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1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66" fontId="3" fillId="0" borderId="0" applyFont="0" applyFill="0" applyBorder="0" applyAlignment="0" applyProtection="0"/>
    <xf numFmtId="0" fontId="3" fillId="3" borderId="2"/>
    <xf numFmtId="0" fontId="3" fillId="2" borderId="3">
      <alignment horizontal="righ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2" applyNumberFormat="0" applyFill="0" applyAlignment="0" applyProtection="0"/>
    <xf numFmtId="0" fontId="11" fillId="0" borderId="43" applyNumberFormat="0" applyFill="0" applyAlignment="0" applyProtection="0"/>
    <xf numFmtId="0" fontId="12" fillId="0" borderId="44" applyNumberFormat="0" applyFill="0" applyAlignment="0" applyProtection="0"/>
    <xf numFmtId="0" fontId="1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45" applyNumberFormat="0" applyAlignment="0" applyProtection="0"/>
    <xf numFmtId="0" fontId="16" fillId="15" borderId="46" applyNumberFormat="0" applyAlignment="0" applyProtection="0"/>
    <xf numFmtId="0" fontId="6" fillId="15" borderId="45" applyNumberFormat="0" applyAlignment="0" applyProtection="0"/>
    <xf numFmtId="0" fontId="14" fillId="0" borderId="47" applyNumberFormat="0" applyFill="0" applyAlignment="0" applyProtection="0"/>
    <xf numFmtId="0" fontId="7" fillId="16" borderId="48" applyNumberFormat="0" applyAlignment="0" applyProtection="0"/>
    <xf numFmtId="0" fontId="19" fillId="0" borderId="0" applyNumberFormat="0" applyFill="0" applyBorder="0" applyAlignment="0" applyProtection="0"/>
    <xf numFmtId="0" fontId="3" fillId="17" borderId="49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50" applyNumberFormat="0" applyFill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5" xfId="0" applyBorder="1"/>
    <xf numFmtId="0" fontId="0" fillId="0" borderId="14" xfId="0" applyBorder="1"/>
    <xf numFmtId="0" fontId="0" fillId="0" borderId="11" xfId="0" applyBorder="1"/>
    <xf numFmtId="0" fontId="0" fillId="0" borderId="24" xfId="0" applyBorder="1"/>
    <xf numFmtId="0" fontId="0" fillId="0" borderId="26" xfId="0" applyBorder="1"/>
    <xf numFmtId="0" fontId="0" fillId="0" borderId="30" xfId="0" applyBorder="1"/>
    <xf numFmtId="0" fontId="0" fillId="0" borderId="33" xfId="0" applyBorder="1"/>
    <xf numFmtId="0" fontId="0" fillId="0" borderId="38" xfId="0" applyBorder="1"/>
    <xf numFmtId="0" fontId="20" fillId="8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2" fillId="0" borderId="1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18" fillId="4" borderId="6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right" vertical="center" indent="2"/>
    </xf>
    <xf numFmtId="0" fontId="7" fillId="6" borderId="7" xfId="0" applyFont="1" applyFill="1" applyBorder="1" applyAlignment="1">
      <alignment horizontal="left" vertical="center" indent="2"/>
    </xf>
    <xf numFmtId="166" fontId="7" fillId="6" borderId="7" xfId="1" applyFont="1" applyFill="1" applyBorder="1" applyAlignment="1">
      <alignment horizontal="right" vertical="center" indent="2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indent="2"/>
    </xf>
    <xf numFmtId="0" fontId="26" fillId="0" borderId="0" xfId="2" applyFont="1" applyFill="1" applyBorder="1" applyAlignment="1">
      <alignment horizontal="left" indent="1"/>
    </xf>
    <xf numFmtId="0" fontId="26" fillId="0" borderId="0" xfId="3" applyFont="1" applyFill="1" applyBorder="1">
      <alignment horizontal="right"/>
    </xf>
    <xf numFmtId="0" fontId="4" fillId="0" borderId="15" xfId="0" applyFont="1" applyBorder="1" applyAlignment="1">
      <alignment wrapText="1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indent="2"/>
    </xf>
    <xf numFmtId="0" fontId="27" fillId="0" borderId="0" xfId="2" applyFont="1" applyFill="1" applyBorder="1" applyAlignment="1">
      <alignment horizontal="left" indent="1"/>
    </xf>
    <xf numFmtId="0" fontId="27" fillId="0" borderId="0" xfId="3" applyFont="1" applyFill="1" applyBorder="1">
      <alignment horizontal="right"/>
    </xf>
    <xf numFmtId="0" fontId="28" fillId="0" borderId="0" xfId="2" applyFont="1" applyFill="1" applyBorder="1" applyAlignment="1">
      <alignment horizontal="left" indent="1"/>
    </xf>
    <xf numFmtId="0" fontId="28" fillId="0" borderId="0" xfId="3" applyFont="1" applyFill="1" applyBorder="1">
      <alignment horizontal="right"/>
    </xf>
    <xf numFmtId="0" fontId="29" fillId="0" borderId="0" xfId="2" applyFont="1" applyFill="1" applyBorder="1" applyAlignment="1">
      <alignment horizontal="left" indent="1"/>
    </xf>
    <xf numFmtId="0" fontId="29" fillId="0" borderId="0" xfId="3" applyFont="1" applyFill="1" applyBorder="1">
      <alignment horizontal="right"/>
    </xf>
    <xf numFmtId="0" fontId="27" fillId="0" borderId="26" xfId="3" applyFont="1" applyFill="1" applyBorder="1">
      <alignment horizontal="right"/>
    </xf>
    <xf numFmtId="0" fontId="4" fillId="0" borderId="27" xfId="0" applyFont="1" applyBorder="1" applyAlignment="1">
      <alignment wrapText="1"/>
    </xf>
    <xf numFmtId="0" fontId="21" fillId="6" borderId="0" xfId="0" applyFont="1" applyFill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4" fillId="10" borderId="17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9" borderId="31" xfId="0" applyFont="1" applyFill="1" applyBorder="1" applyAlignment="1">
      <alignment horizontal="center" vertical="center"/>
    </xf>
    <xf numFmtId="0" fontId="24" fillId="9" borderId="29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/>
    </xf>
    <xf numFmtId="0" fontId="24" fillId="10" borderId="18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166" fontId="7" fillId="6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4" builtinId="3" customBuiltin="1"/>
    <cellStyle name="Comma [0]" xfId="5" builtinId="6" customBuiltin="1"/>
    <cellStyle name="Currency" xfId="1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  <cellStyle name="一般 2 2" xfId="3" xr:uid="{8B729EC7-3D30-475D-A608-BDF59732578A}"/>
    <cellStyle name="內文 2" xfId="2" xr:uid="{8B42EF3E-451D-4FE2-8F79-CD096C0A19C8}"/>
  </cellStyles>
  <dxfs count="10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numFmt numFmtId="166" formatCode="_([$HK$-C04]* #,##0.00_);_([$HK$-C04]* \(#,##0.00\);_([$HK$-C04]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 val="0"/>
        <color theme="1"/>
      </font>
      <fill>
        <patternFill>
          <bgColor theme="9" tint="0.39994506668294322"/>
        </patternFill>
      </fill>
      <border diagonalDown="0"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 style="thin">
          <color theme="9" tint="0.59996337778862885"/>
        </vertical>
        <horizontal style="thin">
          <color theme="9" tint="0.59996337778862885"/>
        </horizontal>
      </border>
    </dxf>
    <dxf>
      <font>
        <color theme="0"/>
      </font>
      <fill>
        <patternFill>
          <bgColor theme="7" tint="-0.24994659260841701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ont>
        <b/>
        <i val="0"/>
        <color theme="1"/>
      </font>
      <fill>
        <patternFill>
          <bgColor theme="7" tint="0.39994506668294322"/>
        </patternFill>
      </fill>
      <border diagonalDown="0"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 style="thin">
          <color theme="7" tint="0.59996337778862885"/>
        </horizontal>
      </border>
    </dxf>
    <dxf>
      <font>
        <color theme="0"/>
      </font>
      <fill>
        <patternFill>
          <bgColor theme="6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ont>
        <b/>
        <i val="0"/>
        <color theme="1"/>
      </font>
      <fill>
        <patternFill>
          <bgColor theme="6" tint="0.39994506668294322"/>
        </patternFill>
      </fill>
      <border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ont>
        <color theme="0"/>
      </font>
      <fill>
        <patternFill>
          <bgColor theme="4" tint="-0.2499465926084170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ont>
        <b/>
        <i val="0"/>
        <color auto="1"/>
      </font>
      <fill>
        <patternFill>
          <bgColor theme="4" tint="0.39994506668294322"/>
        </patternFill>
      </fill>
      <border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4" defaultTableStyle="TableStyleMedium2" defaultPivotStyle="PivotStyleLight16">
    <tableStyle name="表格樣式 1" pivot="0" count="3" xr9:uid="{963BD58D-6B13-ED47-B22D-585D0C5739A5}">
      <tableStyleElement type="wholeTable" dxfId="101"/>
      <tableStyleElement type="headerRow" dxfId="100"/>
      <tableStyleElement type="totalRow" dxfId="99"/>
    </tableStyle>
    <tableStyle name="表格樣式 2" pivot="0" count="3" xr9:uid="{FC6219EF-627D-FB4E-8E12-58CA5D87DC2F}">
      <tableStyleElement type="wholeTable" dxfId="98"/>
      <tableStyleElement type="headerRow" dxfId="97"/>
      <tableStyleElement type="totalRow" dxfId="96"/>
    </tableStyle>
    <tableStyle name="表格樣式 3" pivot="0" count="3" xr9:uid="{9E927304-C037-804F-9619-D0AC10F81390}">
      <tableStyleElement type="wholeTable" dxfId="95"/>
      <tableStyleElement type="headerRow" dxfId="94"/>
      <tableStyleElement type="totalRow" dxfId="93"/>
    </tableStyle>
    <tableStyle name="表格樣式 4" pivot="0" count="3" xr9:uid="{1C63408F-16FC-AD48-84F1-681B7161DEA9}">
      <tableStyleElement type="wholeTable" dxfId="92"/>
      <tableStyleElement type="headerRow" dxfId="91"/>
      <tableStyleElement type="totalRow" dxfId="90"/>
    </tableStyle>
  </tableStyles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接待處" displayName="接待處" ref="B61:D67" totalsRowCount="1" headerRowDxfId="17" dataDxfId="16" totalsRowDxfId="15">
  <autoFilter ref="B61:D66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項目 " totalsRowLabel="婚宴 (不包括音樂和佈置) 總費用" dataDxfId="14" totalsRowDxfId="13"/>
    <tableColumn id="2" xr3:uid="{74578254-049F-4EB3-9D65-F0495BAA12DA}" name="預估" totalsRowFunction="sum" dataDxfId="12" totalsRowDxfId="0"/>
    <tableColumn id="3" xr3:uid="{775700AC-4641-455C-B80D-1A4DEE2FB62E}" name="實際" totalsRowFunction="sum" dataDxfId="11" totalsRowDxfId="10"/>
  </tableColumns>
  <tableStyleInfo name="表格樣式 3" showFirstColumn="1" showLastColumn="0" showRowStripes="0" showColumnStripes="0"/>
  <extLst>
    <ext xmlns:x14="http://schemas.microsoft.com/office/spreadsheetml/2009/9/main" uri="{504A1905-F514-4f6f-8877-14C23A59335A}">
      <x14:table altTextSummary="在此表格中輸入不包括音樂和佈置裝飾項目的接待處項目，以及每個項目的預估和實際花費金額。系統會在結尾自動計算接待處總支出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禮服" displayName="禮服" ref="B8:D14" totalsRowCount="1" headerRowDxfId="89" dataDxfId="88" totalsRowDxfId="87">
  <autoFilter ref="B8:D13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項目 " totalsRowLabel="禮服總費用" dataDxfId="86" totalsRowDxfId="85"/>
    <tableColumn id="2" xr3:uid="{914FF7A4-CD09-4778-9C0E-C162CDAFE6DF}" name="預估" totalsRowFunction="sum" dataDxfId="84" totalsRowDxfId="9"/>
    <tableColumn id="3" xr3:uid="{D9693206-B352-47BB-BA4D-D762333BD299}" name="實際" totalsRowFunction="sum" dataDxfId="83" totalsRowDxfId="82"/>
  </tableColumns>
  <tableStyleInfo name="表格樣式 1" showFirstColumn="0" showLastColumn="0" showRowStripes="0" showColumnStripes="0"/>
  <extLst>
    <ext xmlns:x14="http://schemas.microsoft.com/office/spreadsheetml/2009/9/main" uri="{504A1905-F514-4f6f-8877-14C23A59335A}">
      <x14:table altTextSummary="在此表格中輸入禮服項目，以及每個項目的預估和實際花費金額。系統會在結尾自動計算禮服總支出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佈置裝飾" displayName="佈置裝飾" ref="B17:D24" totalsRowCount="1" headerRowDxfId="81" dataDxfId="80" totalsRowDxfId="79">
  <autoFilter ref="B17:D23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項目 " totalsRowLabel="佈置總費用" dataDxfId="78" totalsRowDxfId="77"/>
    <tableColumn id="2" xr3:uid="{F76CCEBF-DA7A-4183-AB14-EA3C806E5952}" name="預估" totalsRowFunction="sum" dataDxfId="76" totalsRowDxfId="8"/>
    <tableColumn id="3" xr3:uid="{C3C3712C-0C0D-4091-8A12-02A7B7CF4ED6}" name="實際" totalsRowFunction="sum" dataDxfId="75" totalsRowDxfId="74"/>
  </tableColumns>
  <tableStyleInfo name="表格樣式 2" showFirstColumn="1" showLastColumn="0" showRowStripes="0" showColumnStripes="0"/>
  <extLst>
    <ext xmlns:x14="http://schemas.microsoft.com/office/spreadsheetml/2009/9/main" uri="{504A1905-F514-4f6f-8877-14C23A59335A}">
      <x14:table altTextSummary="在此表格中輸入佈置裝飾項目，以及每個項目的預估和實際花費金額。系統會在結尾自動計算佈置裝飾總支出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禮物" displayName="禮物" ref="B27:D33" totalsRowCount="1" headerRowDxfId="73" dataDxfId="72" totalsRowDxfId="71">
  <autoFilter ref="B27:D32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項目 " totalsRowLabel="禮物總費用" dataDxfId="70" totalsRowDxfId="69"/>
    <tableColumn id="2" xr3:uid="{D9B4B358-FAFA-4425-B84E-BE2C7FE55003}" name="預估" totalsRowFunction="sum" dataDxfId="68" totalsRowDxfId="7"/>
    <tableColumn id="3" xr3:uid="{059075D1-7F1D-4E9F-8DCB-FF8E531B5C3B}" name="實際" totalsRowFunction="sum" dataDxfId="67" totalsRowDxfId="66"/>
  </tableColumns>
  <tableStyleInfo name="表格樣式 3" showFirstColumn="1" showLastColumn="0" showRowStripes="0" showColumnStripes="0"/>
  <extLst>
    <ext xmlns:x14="http://schemas.microsoft.com/office/spreadsheetml/2009/9/main" uri="{504A1905-F514-4f6f-8877-14C23A59335A}">
      <x14:table altTextSummary="在此表格中輸入禮物項目，以及每個項目的預估和實際花費金額。系統會在結尾自動計算禮物總支出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花飾" displayName="花飾" ref="B36:D42" totalsRowCount="1" headerRowDxfId="65" dataDxfId="64" totalsRowDxfId="63">
  <autoFilter ref="B36:D41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項目 " totalsRowLabel="花藝總費用" dataDxfId="62" totalsRowDxfId="61"/>
    <tableColumn id="2" xr3:uid="{BB15F6AA-843D-40A5-88B4-203F7BFA61EE}" name="預估" totalsRowFunction="sum" dataDxfId="60" totalsRowDxfId="6"/>
    <tableColumn id="3" xr3:uid="{0F7178E3-5505-43EA-8C16-E3C117AB4D7A}" name="實際" totalsRowFunction="sum" dataDxfId="59" totalsRowDxfId="58"/>
  </tableColumns>
  <tableStyleInfo name="表格樣式 4" showFirstColumn="1" showLastColumn="0" showRowStripes="0" showColumnStripes="0"/>
  <extLst>
    <ext xmlns:x14="http://schemas.microsoft.com/office/spreadsheetml/2009/9/main" uri="{504A1905-F514-4f6f-8877-14C23A59335A}">
      <x14:table altTextSummary="在此表格中輸入花飾項目，以及每個項目的預估和實際花費金額。系統會在結尾自動計算花飾總支出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音樂" displayName="音樂" ref="B45:D49" totalsRowCount="1" headerRowDxfId="57" dataDxfId="56" totalsRowDxfId="55">
  <autoFilter ref="B45:D48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項目 " totalsRowLabel="音樂總費用" dataDxfId="54" totalsRowDxfId="53"/>
    <tableColumn id="2" xr3:uid="{CF96281B-41B5-434F-9C0D-2213F3C93EC3}" name="預估" totalsRowFunction="sum" dataDxfId="52" totalsRowDxfId="5"/>
    <tableColumn id="3" xr3:uid="{EBCE18A0-C182-4424-9C52-98B1143A5EA7}" name="實際" totalsRowFunction="sum" dataDxfId="51" totalsRowDxfId="50"/>
  </tableColumns>
  <tableStyleInfo name="表格樣式 1" showFirstColumn="1" showLastColumn="0" showRowStripes="0" showColumnStripes="0"/>
  <extLst>
    <ext xmlns:x14="http://schemas.microsoft.com/office/spreadsheetml/2009/9/main" uri="{504A1905-F514-4f6f-8877-14C23A59335A}">
      <x14:table altTextSummary="在此表格中輸入音樂項目，以及每個項目的預估和實際花費金額。系統會在結尾自動計算音樂總支出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攝影" displayName="攝影" ref="B52:D58" totalsRowCount="1" headerRowDxfId="49" dataDxfId="48" totalsRowDxfId="47">
  <autoFilter ref="B52:D57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項目 " totalsRowLabel="攝影總費用" dataDxfId="46" totalsRowDxfId="45"/>
    <tableColumn id="2" xr3:uid="{D56A3275-6744-4FD7-A7C0-09E51EF8E62C}" name="預估" totalsRowFunction="sum" dataDxfId="44" totalsRowDxfId="4"/>
    <tableColumn id="3" xr3:uid="{8B74849D-D7B3-48F2-AC12-98ACB362F463}" name="實際" totalsRowFunction="sum" dataDxfId="43" totalsRowDxfId="42"/>
  </tableColumns>
  <tableStyleInfo name="表格樣式 2" showFirstColumn="1" showLastColumn="0" showRowStripes="0" showColumnStripes="0"/>
  <extLst>
    <ext xmlns:x14="http://schemas.microsoft.com/office/spreadsheetml/2009/9/main" uri="{504A1905-F514-4f6f-8877-14C23A59335A}">
      <x14:table altTextSummary="在此表格中輸入攝影項目，以及每個項目的預估和實際花費金額。系統會在結尾自動計算攝影總支出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文具與印刷" displayName="文具與印刷" ref="B70:D76" totalsRowCount="1" headerRowDxfId="41" dataDxfId="40" totalsRowDxfId="39">
  <autoFilter ref="B70:D75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項目 " totalsRowLabel="信箋/印刷總費用" dataDxfId="38" totalsRowDxfId="37"/>
    <tableColumn id="2" xr3:uid="{A0C8736F-77AD-4266-A6EC-9CBF926851A8}" name="預估" totalsRowFunction="sum" dataDxfId="36" totalsRowDxfId="3"/>
    <tableColumn id="3" xr3:uid="{70D54E55-35D9-40D1-8A2B-A3D8C82E27BE}" name="實際" totalsRowFunction="sum" dataDxfId="35" totalsRowDxfId="34"/>
  </tableColumns>
  <tableStyleInfo name="表格樣式 4" showFirstColumn="1" showLastColumn="0" showRowStripes="0" showColumnStripes="0"/>
  <extLst>
    <ext xmlns:x14="http://schemas.microsoft.com/office/spreadsheetml/2009/9/main" uri="{504A1905-F514-4f6f-8877-14C23A59335A}">
      <x14:table altTextSummary="在此表格中輸入文具與印刷項目，以及每個項目的預估和實際花費金額。系統會在結尾自動計算文具與印刷總支出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交通" displayName="交通" ref="B79:D84" totalsRowCount="1" headerRowDxfId="33" dataDxfId="32" totalsRowDxfId="31">
  <autoFilter ref="B79:D8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項目 " totalsRowLabel="交通總費用" dataDxfId="30" totalsRowDxfId="29"/>
    <tableColumn id="2" xr3:uid="{7C0D7615-7274-470D-AEBD-17C104511E87}" name="預估" totalsRowFunction="sum" dataDxfId="28" totalsRowDxfId="2"/>
    <tableColumn id="3" xr3:uid="{296389AC-8EA3-4EEE-930C-A3B7ACDBD87D}" name="實際" totalsRowFunction="sum" dataDxfId="27" totalsRowDxfId="26"/>
  </tableColumns>
  <tableStyleInfo name="表格樣式 1" showFirstColumn="1" showLastColumn="0" showRowStripes="0" showColumnStripes="0"/>
  <extLst>
    <ext xmlns:x14="http://schemas.microsoft.com/office/spreadsheetml/2009/9/main" uri="{504A1905-F514-4f6f-8877-14C23A59335A}">
      <x14:table altTextSummary="在此表格中輸入交通項目，以及每個項目的預估和實際花費金額。系統會在結尾自動計算交通總支出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其他費用" displayName="其他費用" ref="B87:D93" totalsRowCount="1" headerRowDxfId="25" dataDxfId="24" totalsRowDxfId="23">
  <autoFilter ref="B87:D92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項目 " totalsRowLabel="其他總費用" dataDxfId="22" totalsRowDxfId="21"/>
    <tableColumn id="2" xr3:uid="{9195FD66-4408-4CD3-B8B1-64D89DD082EB}" name="預估" totalsRowFunction="sum" dataDxfId="20" totalsRowDxfId="1"/>
    <tableColumn id="3" xr3:uid="{A3B0F6A4-1128-442B-9A86-A095E90FF4FD}" name="實際" totalsRowFunction="sum" dataDxfId="19" totalsRowDxfId="18"/>
  </tableColumns>
  <tableStyleInfo name="表格樣式 2" showFirstColumn="1" showLastColumn="0" showRowStripes="0" showColumnStripes="0"/>
  <extLst>
    <ext xmlns:x14="http://schemas.microsoft.com/office/spreadsheetml/2009/9/main" uri="{504A1905-F514-4f6f-8877-14C23A59335A}">
      <x14:table altTextSummary="在此表格中輸入其他費用項目，以及每個項目的預估和實際花費金額。系統會在結尾自動計算其他費用總支出"/>
    </ext>
  </extLst>
</table>
</file>

<file path=xl/theme/theme11.xml><?xml version="1.0" encoding="utf-8"?>
<a:theme xmlns:a="http://schemas.openxmlformats.org/drawingml/2006/main" name="Office Theme">
  <a:themeElements>
    <a:clrScheme name="tf89372719 1">
      <a:dk1>
        <a:srgbClr val="000000"/>
      </a:dk1>
      <a:lt1>
        <a:srgbClr val="FFFFFF"/>
      </a:lt1>
      <a:dk2>
        <a:srgbClr val="627581"/>
      </a:dk2>
      <a:lt2>
        <a:srgbClr val="EBEBEB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637581"/>
      </a:folHlink>
    </a:clrScheme>
    <a:fontScheme name="Custom 48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22.xml" Id="rId3" /><Relationship Type="http://schemas.openxmlformats.org/officeDocument/2006/relationships/table" Target="/xl/tables/table63.xml" Id="rId7" /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5.xml" Id="rId6" /><Relationship Type="http://schemas.openxmlformats.org/officeDocument/2006/relationships/table" Target="/xl/tables/table106.xml" Id="rId11" /><Relationship Type="http://schemas.openxmlformats.org/officeDocument/2006/relationships/table" Target="/xl/tables/table47.xml" Id="rId5" /><Relationship Type="http://schemas.openxmlformats.org/officeDocument/2006/relationships/table" Target="/xl/tables/table98.xml" Id="rId10" /><Relationship Type="http://schemas.openxmlformats.org/officeDocument/2006/relationships/table" Target="/xl/tables/table39.xml" Id="rId4" /><Relationship Type="http://schemas.openxmlformats.org/officeDocument/2006/relationships/table" Target="/xl/tables/table8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workbookViewId="0"/>
  </sheetViews>
  <sheetFormatPr defaultColWidth="8.88671875" defaultRowHeight="15" x14ac:dyDescent="0.25"/>
  <cols>
    <col min="1" max="1" width="2.21875" customWidth="1"/>
    <col min="2" max="2" width="60.77734375" customWidth="1"/>
    <col min="3" max="3" width="2.88671875" customWidth="1"/>
  </cols>
  <sheetData>
    <row r="1" spans="2:2" ht="84" customHeight="1" x14ac:dyDescent="0.25">
      <c r="B1" s="12" t="s">
        <v>0</v>
      </c>
    </row>
    <row r="2" spans="2:2" ht="48.75" customHeight="1" x14ac:dyDescent="0.25">
      <c r="B2" s="2" t="s">
        <v>1</v>
      </c>
    </row>
    <row r="3" spans="2:2" ht="56.25" customHeight="1" x14ac:dyDescent="0.25">
      <c r="B3" s="2" t="s">
        <v>2</v>
      </c>
    </row>
    <row r="4" spans="2:2" ht="30" customHeight="1" x14ac:dyDescent="0.25">
      <c r="B4" s="2" t="s">
        <v>3</v>
      </c>
    </row>
    <row r="5" spans="2:2" x14ac:dyDescent="0.25">
      <c r="B5" s="13" t="s">
        <v>4</v>
      </c>
    </row>
    <row r="6" spans="2:2" ht="71.25" customHeight="1" x14ac:dyDescent="0.25">
      <c r="B6" s="2" t="s">
        <v>5</v>
      </c>
    </row>
    <row r="7" spans="2:2" ht="35.25" customHeight="1" x14ac:dyDescent="0.25">
      <c r="B7" s="2" t="s">
        <v>6</v>
      </c>
    </row>
  </sheetData>
  <phoneticPr fontId="3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P100"/>
  <sheetViews>
    <sheetView tabSelected="1" zoomScaleNormal="100" workbookViewId="0"/>
  </sheetViews>
  <sheetFormatPr defaultColWidth="8.88671875" defaultRowHeight="15" x14ac:dyDescent="0.25"/>
  <cols>
    <col min="1" max="1" width="2.88671875" style="3" customWidth="1"/>
    <col min="2" max="4" width="51.109375" customWidth="1"/>
    <col min="5" max="5" width="2.88671875" customWidth="1"/>
  </cols>
  <sheetData>
    <row r="1" spans="1:16" ht="135" customHeight="1" x14ac:dyDescent="0.25">
      <c r="A1" s="14"/>
      <c r="B1" s="39" t="s">
        <v>7</v>
      </c>
      <c r="C1" s="39"/>
      <c r="D1" s="39"/>
    </row>
    <row r="2" spans="1:16" ht="24.95" customHeight="1" x14ac:dyDescent="0.25">
      <c r="A2" s="14"/>
      <c r="B2" s="15"/>
      <c r="C2" s="16"/>
      <c r="D2" s="16"/>
      <c r="L2" s="17"/>
      <c r="M2" s="17"/>
      <c r="N2" s="17"/>
      <c r="O2" s="17"/>
      <c r="P2" s="17"/>
    </row>
    <row r="3" spans="1:16" ht="35.1" customHeight="1" x14ac:dyDescent="0.25">
      <c r="A3" s="14"/>
      <c r="B3" s="45" t="s">
        <v>8</v>
      </c>
      <c r="C3" s="46"/>
      <c r="D3" s="47"/>
      <c r="E3" s="4"/>
    </row>
    <row r="4" spans="1:16" ht="24.95" customHeight="1" x14ac:dyDescent="0.25">
      <c r="A4" s="14"/>
      <c r="B4" s="18" t="s">
        <v>9</v>
      </c>
      <c r="C4" s="19" t="s">
        <v>69</v>
      </c>
      <c r="D4" s="20" t="s">
        <v>70</v>
      </c>
      <c r="E4" s="4"/>
    </row>
    <row r="5" spans="1:16" ht="24.6" customHeight="1" x14ac:dyDescent="0.25">
      <c r="A5" s="14"/>
      <c r="B5" s="21" t="s">
        <v>8</v>
      </c>
      <c r="C5" s="67">
        <f>SUM(禮服[[#Totals],[預估]],佈置裝飾[[#Totals],[預估]],禮物[[#Totals],[預估]],花飾[[#Totals],[預估]],音樂[[#Totals],[預估]],攝影[[#Totals],[預估]],接待處[[#Totals],[預估]],文具與印刷[[#Totals],[預估]],交通[[#Totals],[預估]],其他費用[[#Totals],[預估]])</f>
        <v>0</v>
      </c>
      <c r="D5" s="22">
        <f>SUM(禮服[[#Totals],[實際]],佈置裝飾[[#Totals],[實際]],禮物[[#Totals],[實際]],花飾[[#Totals],[實際]],音樂[[#Totals],[實際]],攝影[[#Totals],[實際]],接待處[[#Totals],[實際]],文具與印刷[[#Totals],[實際]],交通[[#Totals],[實際]],其他費用[[#Totals],[實際]],)</f>
        <v>0</v>
      </c>
      <c r="E5" s="4"/>
    </row>
    <row r="6" spans="1:16" ht="24.95" customHeight="1" x14ac:dyDescent="0.25">
      <c r="A6" s="14"/>
      <c r="B6" s="15"/>
      <c r="C6" s="16"/>
      <c r="D6" s="16"/>
      <c r="L6" s="17"/>
      <c r="M6" s="17"/>
      <c r="N6" s="17"/>
      <c r="O6" s="17"/>
      <c r="P6" s="17"/>
    </row>
    <row r="7" spans="1:16" ht="35.1" customHeight="1" x14ac:dyDescent="0.25">
      <c r="A7" s="14"/>
      <c r="B7" s="48" t="s">
        <v>10</v>
      </c>
      <c r="C7" s="49"/>
      <c r="D7" s="50"/>
      <c r="E7" s="5"/>
    </row>
    <row r="8" spans="1:16" ht="24.95" customHeight="1" x14ac:dyDescent="0.25">
      <c r="A8" s="14"/>
      <c r="B8" s="23" t="s">
        <v>9</v>
      </c>
      <c r="C8" s="24" t="s">
        <v>69</v>
      </c>
      <c r="D8" s="25" t="s">
        <v>70</v>
      </c>
      <c r="E8" s="5"/>
    </row>
    <row r="9" spans="1:16" ht="24.95" customHeight="1" x14ac:dyDescent="0.25">
      <c r="A9" s="14"/>
      <c r="B9" s="26" t="s">
        <v>11</v>
      </c>
      <c r="C9" s="27"/>
      <c r="D9" s="27"/>
      <c r="E9" s="5"/>
    </row>
    <row r="10" spans="1:16" ht="24.95" customHeight="1" x14ac:dyDescent="0.25">
      <c r="A10" s="14"/>
      <c r="B10" s="26" t="s">
        <v>12</v>
      </c>
      <c r="C10" s="27"/>
      <c r="D10" s="27"/>
    </row>
    <row r="11" spans="1:16" ht="24.95" customHeight="1" x14ac:dyDescent="0.25">
      <c r="A11" s="28"/>
      <c r="B11" s="26" t="s">
        <v>13</v>
      </c>
      <c r="C11" s="27"/>
      <c r="D11" s="27"/>
      <c r="E11" s="5"/>
    </row>
    <row r="12" spans="1:16" ht="24.95" customHeight="1" x14ac:dyDescent="0.25">
      <c r="A12" s="28"/>
      <c r="B12" s="26" t="s">
        <v>14</v>
      </c>
      <c r="C12" s="27"/>
      <c r="D12" s="27"/>
      <c r="E12" s="5"/>
    </row>
    <row r="13" spans="1:16" ht="24.95" customHeight="1" x14ac:dyDescent="0.25">
      <c r="A13" s="14"/>
      <c r="B13" s="26" t="s">
        <v>15</v>
      </c>
      <c r="C13" s="27"/>
      <c r="D13" s="27"/>
    </row>
    <row r="14" spans="1:16" ht="24.95" customHeight="1" x14ac:dyDescent="0.25">
      <c r="A14" s="14"/>
      <c r="B14" s="29" t="s">
        <v>16</v>
      </c>
      <c r="C14" s="68">
        <f>SUBTOTAL(109,禮服[預估])</f>
        <v>0</v>
      </c>
      <c r="D14" s="30">
        <f>SUBTOTAL(109,禮服[實際])</f>
        <v>0</v>
      </c>
    </row>
    <row r="15" spans="1:16" ht="24.95" customHeight="1" x14ac:dyDescent="0.25">
      <c r="A15" s="14"/>
      <c r="B15" s="6"/>
    </row>
    <row r="16" spans="1:16" ht="35.1" customHeight="1" x14ac:dyDescent="0.25">
      <c r="A16" s="14"/>
      <c r="B16" s="51" t="s">
        <v>17</v>
      </c>
      <c r="C16" s="52"/>
      <c r="D16" s="52"/>
      <c r="E16" s="7"/>
    </row>
    <row r="17" spans="1:5" ht="24.95" customHeight="1" x14ac:dyDescent="0.25">
      <c r="A17" s="14"/>
      <c r="B17" s="23" t="s">
        <v>9</v>
      </c>
      <c r="C17" s="24" t="s">
        <v>69</v>
      </c>
      <c r="D17" s="25" t="s">
        <v>70</v>
      </c>
    </row>
    <row r="18" spans="1:5" ht="24.95" customHeight="1" x14ac:dyDescent="0.25">
      <c r="A18" s="14"/>
      <c r="B18" s="31" t="s">
        <v>18</v>
      </c>
      <c r="C18" s="32"/>
      <c r="D18" s="32"/>
    </row>
    <row r="19" spans="1:5" ht="24.95" customHeight="1" x14ac:dyDescent="0.25">
      <c r="A19" s="14"/>
      <c r="B19" s="31" t="s">
        <v>19</v>
      </c>
      <c r="C19" s="32"/>
      <c r="D19" s="32"/>
    </row>
    <row r="20" spans="1:5" ht="24.95" customHeight="1" x14ac:dyDescent="0.25">
      <c r="A20" s="14"/>
      <c r="B20" s="31" t="s">
        <v>20</v>
      </c>
      <c r="C20" s="32"/>
      <c r="D20" s="32"/>
    </row>
    <row r="21" spans="1:5" ht="24.95" customHeight="1" x14ac:dyDescent="0.25">
      <c r="A21" s="14"/>
      <c r="B21" s="31" t="s">
        <v>21</v>
      </c>
      <c r="C21" s="32"/>
      <c r="D21" s="32"/>
    </row>
    <row r="22" spans="1:5" ht="24.95" customHeight="1" x14ac:dyDescent="0.25">
      <c r="A22" s="14"/>
      <c r="B22" s="31" t="s">
        <v>22</v>
      </c>
      <c r="C22" s="32"/>
      <c r="D22" s="32"/>
    </row>
    <row r="23" spans="1:5" ht="24.95" customHeight="1" x14ac:dyDescent="0.25">
      <c r="A23" s="14"/>
      <c r="B23" s="31" t="s">
        <v>15</v>
      </c>
      <c r="C23" s="32"/>
      <c r="D23" s="32"/>
    </row>
    <row r="24" spans="1:5" ht="24.95" customHeight="1" x14ac:dyDescent="0.25">
      <c r="A24" s="14"/>
      <c r="B24" s="29" t="s">
        <v>23</v>
      </c>
      <c r="C24" s="68">
        <f>SUBTOTAL(109,佈置裝飾[預估])</f>
        <v>0</v>
      </c>
      <c r="D24" s="30">
        <f>SUBTOTAL(109,佈置裝飾[實際])</f>
        <v>0</v>
      </c>
    </row>
    <row r="25" spans="1:5" ht="24.95" customHeight="1" x14ac:dyDescent="0.25">
      <c r="A25" s="14"/>
    </row>
    <row r="26" spans="1:5" ht="35.1" customHeight="1" x14ac:dyDescent="0.25">
      <c r="A26" s="14"/>
      <c r="B26" s="53" t="s">
        <v>24</v>
      </c>
      <c r="C26" s="54"/>
      <c r="D26" s="55"/>
      <c r="E26" s="9"/>
    </row>
    <row r="27" spans="1:5" ht="24.95" customHeight="1" x14ac:dyDescent="0.25">
      <c r="A27" s="14"/>
      <c r="B27" s="23" t="s">
        <v>9</v>
      </c>
      <c r="C27" s="24" t="s">
        <v>69</v>
      </c>
      <c r="D27" s="25" t="s">
        <v>70</v>
      </c>
    </row>
    <row r="28" spans="1:5" ht="24.95" customHeight="1" x14ac:dyDescent="0.25">
      <c r="A28" s="14"/>
      <c r="B28" s="33" t="s">
        <v>25</v>
      </c>
      <c r="C28" s="34"/>
      <c r="D28" s="34"/>
    </row>
    <row r="29" spans="1:5" ht="24.95" customHeight="1" x14ac:dyDescent="0.25">
      <c r="A29" s="14"/>
      <c r="B29" s="33" t="s">
        <v>26</v>
      </c>
      <c r="C29" s="34"/>
      <c r="D29" s="34"/>
    </row>
    <row r="30" spans="1:5" ht="24.95" customHeight="1" x14ac:dyDescent="0.25">
      <c r="A30" s="14"/>
      <c r="B30" s="33" t="s">
        <v>27</v>
      </c>
      <c r="C30" s="34"/>
      <c r="D30" s="34"/>
    </row>
    <row r="31" spans="1:5" ht="24.95" customHeight="1" x14ac:dyDescent="0.25">
      <c r="A31" s="14"/>
      <c r="B31" s="33" t="s">
        <v>28</v>
      </c>
      <c r="C31" s="34"/>
      <c r="D31" s="34"/>
    </row>
    <row r="32" spans="1:5" ht="24.95" customHeight="1" x14ac:dyDescent="0.25">
      <c r="A32" s="14"/>
      <c r="B32" s="33" t="s">
        <v>15</v>
      </c>
      <c r="C32" s="34"/>
      <c r="D32" s="34"/>
    </row>
    <row r="33" spans="1:5" ht="24.95" customHeight="1" x14ac:dyDescent="0.25">
      <c r="A33" s="14"/>
      <c r="B33" s="29" t="s">
        <v>29</v>
      </c>
      <c r="C33" s="68">
        <f>SUBTOTAL(109,禮物[預估])</f>
        <v>0</v>
      </c>
      <c r="D33" s="30">
        <f>SUBTOTAL(109,禮物[實際])</f>
        <v>0</v>
      </c>
    </row>
    <row r="34" spans="1:5" ht="24.95" customHeight="1" x14ac:dyDescent="0.25">
      <c r="A34" s="14"/>
    </row>
    <row r="35" spans="1:5" ht="35.1" customHeight="1" x14ac:dyDescent="0.25">
      <c r="A35" s="14"/>
      <c r="B35" s="42" t="s">
        <v>30</v>
      </c>
      <c r="C35" s="43"/>
      <c r="D35" s="44"/>
      <c r="E35" s="11"/>
    </row>
    <row r="36" spans="1:5" ht="24.95" customHeight="1" x14ac:dyDescent="0.25">
      <c r="A36" s="14"/>
      <c r="B36" s="23" t="s">
        <v>9</v>
      </c>
      <c r="C36" s="24" t="s">
        <v>69</v>
      </c>
      <c r="D36" s="25" t="s">
        <v>70</v>
      </c>
    </row>
    <row r="37" spans="1:5" ht="24.95" customHeight="1" x14ac:dyDescent="0.25">
      <c r="A37" s="14"/>
      <c r="B37" s="35" t="s">
        <v>31</v>
      </c>
      <c r="C37" s="36"/>
      <c r="D37" s="36"/>
    </row>
    <row r="38" spans="1:5" ht="24.95" customHeight="1" x14ac:dyDescent="0.25">
      <c r="A38" s="14"/>
      <c r="B38" s="35" t="s">
        <v>32</v>
      </c>
      <c r="C38" s="36"/>
      <c r="D38" s="36"/>
    </row>
    <row r="39" spans="1:5" ht="24.95" customHeight="1" x14ac:dyDescent="0.25">
      <c r="A39" s="14"/>
      <c r="B39" s="35" t="s">
        <v>33</v>
      </c>
      <c r="C39" s="36"/>
      <c r="D39" s="36"/>
    </row>
    <row r="40" spans="1:5" ht="24.95" customHeight="1" x14ac:dyDescent="0.25">
      <c r="A40" s="14"/>
      <c r="B40" s="35" t="s">
        <v>34</v>
      </c>
      <c r="C40" s="36"/>
      <c r="D40" s="36"/>
    </row>
    <row r="41" spans="1:5" ht="24.95" customHeight="1" x14ac:dyDescent="0.25">
      <c r="A41" s="14"/>
      <c r="B41" s="35" t="s">
        <v>15</v>
      </c>
      <c r="C41" s="36"/>
      <c r="D41" s="36"/>
    </row>
    <row r="42" spans="1:5" ht="24.95" customHeight="1" x14ac:dyDescent="0.25">
      <c r="A42" s="14"/>
      <c r="B42" s="29" t="s">
        <v>35</v>
      </c>
      <c r="C42" s="68">
        <f>SUBTOTAL(109,花飾[預估])</f>
        <v>0</v>
      </c>
      <c r="D42" s="30">
        <f>SUBTOTAL(109,花飾[實際])</f>
        <v>0</v>
      </c>
    </row>
    <row r="43" spans="1:5" ht="24.95" customHeight="1" x14ac:dyDescent="0.25">
      <c r="A43" s="14"/>
    </row>
    <row r="44" spans="1:5" ht="35.1" customHeight="1" x14ac:dyDescent="0.25">
      <c r="A44" s="14"/>
      <c r="B44" s="56" t="s">
        <v>36</v>
      </c>
      <c r="C44" s="57"/>
      <c r="D44" s="58"/>
      <c r="E44" s="5"/>
    </row>
    <row r="45" spans="1:5" ht="24.95" customHeight="1" x14ac:dyDescent="0.25">
      <c r="A45" s="14"/>
      <c r="B45" s="23" t="s">
        <v>9</v>
      </c>
      <c r="C45" s="24" t="s">
        <v>69</v>
      </c>
      <c r="D45" s="25" t="s">
        <v>70</v>
      </c>
    </row>
    <row r="46" spans="1:5" ht="24.95" customHeight="1" x14ac:dyDescent="0.25">
      <c r="A46" s="14"/>
      <c r="B46" s="26" t="s">
        <v>37</v>
      </c>
      <c r="C46" s="27"/>
      <c r="D46" s="27"/>
    </row>
    <row r="47" spans="1:5" ht="24.95" customHeight="1" x14ac:dyDescent="0.25">
      <c r="A47" s="14"/>
      <c r="B47" s="26" t="s">
        <v>38</v>
      </c>
      <c r="C47" s="27"/>
      <c r="D47" s="27"/>
    </row>
    <row r="48" spans="1:5" ht="24.95" customHeight="1" x14ac:dyDescent="0.25">
      <c r="A48" s="14"/>
      <c r="B48" s="26" t="s">
        <v>15</v>
      </c>
      <c r="C48" s="27"/>
      <c r="D48" s="27"/>
    </row>
    <row r="49" spans="1:5" ht="24.95" customHeight="1" x14ac:dyDescent="0.25">
      <c r="A49" s="14"/>
      <c r="B49" s="29" t="s">
        <v>39</v>
      </c>
      <c r="C49" s="68">
        <f>SUBTOTAL(109,音樂[預估])</f>
        <v>0</v>
      </c>
      <c r="D49" s="30">
        <f>SUBTOTAL(109,音樂[實際])</f>
        <v>0</v>
      </c>
    </row>
    <row r="50" spans="1:5" ht="24.95" customHeight="1" x14ac:dyDescent="0.25">
      <c r="A50" s="14"/>
    </row>
    <row r="51" spans="1:5" ht="35.1" customHeight="1" x14ac:dyDescent="0.25">
      <c r="A51" s="14"/>
      <c r="B51" s="59" t="s">
        <v>40</v>
      </c>
      <c r="C51" s="60"/>
      <c r="D51" s="61"/>
    </row>
    <row r="52" spans="1:5" ht="24.95" customHeight="1" x14ac:dyDescent="0.25">
      <c r="A52" s="14"/>
      <c r="B52" s="23" t="s">
        <v>9</v>
      </c>
      <c r="C52" s="24" t="s">
        <v>69</v>
      </c>
      <c r="D52" s="25" t="s">
        <v>70</v>
      </c>
    </row>
    <row r="53" spans="1:5" ht="24.95" customHeight="1" x14ac:dyDescent="0.25">
      <c r="A53" s="14"/>
      <c r="B53" s="31" t="s">
        <v>41</v>
      </c>
      <c r="C53" s="37"/>
      <c r="D53" s="32"/>
    </row>
    <row r="54" spans="1:5" ht="24.95" customHeight="1" x14ac:dyDescent="0.25">
      <c r="A54" s="14"/>
      <c r="B54" s="31" t="s">
        <v>42</v>
      </c>
      <c r="C54" s="32"/>
      <c r="D54" s="32"/>
    </row>
    <row r="55" spans="1:5" ht="24.95" customHeight="1" x14ac:dyDescent="0.25">
      <c r="A55" s="14"/>
      <c r="B55" s="31" t="s">
        <v>43</v>
      </c>
      <c r="C55" s="32"/>
      <c r="D55" s="32"/>
    </row>
    <row r="56" spans="1:5" ht="24.95" customHeight="1" x14ac:dyDescent="0.25">
      <c r="A56" s="14"/>
      <c r="B56" s="31" t="s">
        <v>44</v>
      </c>
      <c r="C56" s="32"/>
      <c r="D56" s="32"/>
    </row>
    <row r="57" spans="1:5" ht="24.95" customHeight="1" x14ac:dyDescent="0.25">
      <c r="A57" s="14"/>
      <c r="B57" s="31" t="s">
        <v>15</v>
      </c>
      <c r="C57" s="32"/>
      <c r="D57" s="32"/>
    </row>
    <row r="58" spans="1:5" ht="24.95" customHeight="1" x14ac:dyDescent="0.25">
      <c r="A58" s="14"/>
      <c r="B58" s="29" t="s">
        <v>45</v>
      </c>
      <c r="C58" s="68">
        <f>SUBTOTAL(109,攝影[預估])</f>
        <v>0</v>
      </c>
      <c r="D58" s="30">
        <f>SUBTOTAL(109,攝影[實際])</f>
        <v>0</v>
      </c>
    </row>
    <row r="59" spans="1:5" ht="24.95" customHeight="1" x14ac:dyDescent="0.25">
      <c r="A59" s="14"/>
      <c r="B59" s="10"/>
      <c r="C59" s="10"/>
      <c r="D59" s="10"/>
    </row>
    <row r="60" spans="1:5" ht="35.1" customHeight="1" x14ac:dyDescent="0.25">
      <c r="A60" s="14"/>
      <c r="B60" s="62" t="s">
        <v>46</v>
      </c>
      <c r="C60" s="63"/>
      <c r="D60" s="64"/>
      <c r="E60" s="9"/>
    </row>
    <row r="61" spans="1:5" ht="24.95" customHeight="1" x14ac:dyDescent="0.25">
      <c r="A61" s="14"/>
      <c r="B61" s="23" t="s">
        <v>9</v>
      </c>
      <c r="C61" s="24" t="s">
        <v>69</v>
      </c>
      <c r="D61" s="25" t="s">
        <v>70</v>
      </c>
    </row>
    <row r="62" spans="1:5" ht="24.95" customHeight="1" x14ac:dyDescent="0.25">
      <c r="A62" s="14"/>
      <c r="B62" s="33" t="s">
        <v>47</v>
      </c>
      <c r="C62" s="34"/>
      <c r="D62" s="34"/>
    </row>
    <row r="63" spans="1:5" ht="24.95" customHeight="1" x14ac:dyDescent="0.25">
      <c r="A63" s="14"/>
      <c r="B63" s="33" t="s">
        <v>48</v>
      </c>
      <c r="C63" s="34"/>
      <c r="D63" s="34"/>
    </row>
    <row r="64" spans="1:5" ht="24.95" customHeight="1" x14ac:dyDescent="0.25">
      <c r="A64" s="14"/>
      <c r="B64" s="33" t="s">
        <v>49</v>
      </c>
      <c r="C64" s="34"/>
      <c r="D64" s="34"/>
    </row>
    <row r="65" spans="1:5" ht="24.95" customHeight="1" x14ac:dyDescent="0.25">
      <c r="A65" s="14"/>
      <c r="B65" s="33" t="s">
        <v>50</v>
      </c>
      <c r="C65" s="34"/>
      <c r="D65" s="34"/>
    </row>
    <row r="66" spans="1:5" ht="24.95" customHeight="1" x14ac:dyDescent="0.25">
      <c r="A66" s="14"/>
      <c r="B66" s="33" t="s">
        <v>15</v>
      </c>
      <c r="C66" s="34"/>
      <c r="D66" s="34"/>
    </row>
    <row r="67" spans="1:5" ht="24.95" customHeight="1" x14ac:dyDescent="0.25">
      <c r="A67" s="14"/>
      <c r="B67" s="29" t="s">
        <v>51</v>
      </c>
      <c r="C67" s="68">
        <f>SUBTOTAL(109,接待處[預估])</f>
        <v>0</v>
      </c>
      <c r="D67" s="30">
        <f>SUBTOTAL(109,接待處[實際])</f>
        <v>0</v>
      </c>
    </row>
    <row r="68" spans="1:5" ht="24.95" customHeight="1" x14ac:dyDescent="0.25">
      <c r="A68" s="14"/>
    </row>
    <row r="69" spans="1:5" ht="35.1" customHeight="1" x14ac:dyDescent="0.25">
      <c r="A69" s="14"/>
      <c r="B69" s="65" t="s">
        <v>52</v>
      </c>
      <c r="C69" s="66"/>
      <c r="D69" s="66"/>
      <c r="E69" s="11"/>
    </row>
    <row r="70" spans="1:5" ht="24.95" customHeight="1" x14ac:dyDescent="0.25">
      <c r="A70" s="14"/>
      <c r="B70" s="23" t="s">
        <v>9</v>
      </c>
      <c r="C70" s="24" t="s">
        <v>69</v>
      </c>
      <c r="D70" s="25" t="s">
        <v>70</v>
      </c>
    </row>
    <row r="71" spans="1:5" ht="24.95" customHeight="1" x14ac:dyDescent="0.25">
      <c r="A71" s="14"/>
      <c r="B71" s="35" t="s">
        <v>53</v>
      </c>
      <c r="C71" s="36"/>
      <c r="D71" s="36"/>
    </row>
    <row r="72" spans="1:5" ht="24.95" customHeight="1" x14ac:dyDescent="0.25">
      <c r="A72" s="14"/>
      <c r="B72" s="35" t="s">
        <v>54</v>
      </c>
      <c r="C72" s="36"/>
      <c r="D72" s="36"/>
    </row>
    <row r="73" spans="1:5" ht="24.95" customHeight="1" x14ac:dyDescent="0.25">
      <c r="A73" s="14"/>
      <c r="B73" s="35" t="s">
        <v>55</v>
      </c>
      <c r="C73" s="36"/>
      <c r="D73" s="36"/>
    </row>
    <row r="74" spans="1:5" ht="24.95" customHeight="1" x14ac:dyDescent="0.25">
      <c r="A74" s="14"/>
      <c r="B74" s="35" t="s">
        <v>56</v>
      </c>
      <c r="C74" s="36"/>
      <c r="D74" s="36"/>
    </row>
    <row r="75" spans="1:5" ht="24.95" customHeight="1" x14ac:dyDescent="0.25">
      <c r="A75" s="14"/>
      <c r="B75" s="35" t="s">
        <v>15</v>
      </c>
      <c r="C75" s="36"/>
      <c r="D75" s="36"/>
    </row>
    <row r="76" spans="1:5" ht="24.95" customHeight="1" x14ac:dyDescent="0.25">
      <c r="A76" s="14"/>
      <c r="B76" s="29" t="s">
        <v>57</v>
      </c>
      <c r="C76" s="68">
        <f>SUBTOTAL(109,文具與印刷[預估])</f>
        <v>0</v>
      </c>
      <c r="D76" s="30">
        <f>SUBTOTAL(109,文具與印刷[實際])</f>
        <v>0</v>
      </c>
    </row>
    <row r="77" spans="1:5" ht="24.95" customHeight="1" x14ac:dyDescent="0.25">
      <c r="A77" s="14"/>
    </row>
    <row r="78" spans="1:5" ht="35.1" customHeight="1" x14ac:dyDescent="0.25">
      <c r="A78" s="14"/>
      <c r="B78" s="48" t="s">
        <v>58</v>
      </c>
      <c r="C78" s="49"/>
      <c r="D78" s="50"/>
      <c r="E78" s="5"/>
    </row>
    <row r="79" spans="1:5" ht="24.95" customHeight="1" x14ac:dyDescent="0.25">
      <c r="A79" s="14"/>
      <c r="B79" s="23" t="s">
        <v>9</v>
      </c>
      <c r="C79" s="24" t="s">
        <v>69</v>
      </c>
      <c r="D79" s="25" t="s">
        <v>70</v>
      </c>
    </row>
    <row r="80" spans="1:5" ht="24.95" customHeight="1" x14ac:dyDescent="0.25">
      <c r="A80" s="14"/>
      <c r="B80" s="26" t="s">
        <v>59</v>
      </c>
      <c r="C80" s="27"/>
      <c r="D80" s="27"/>
    </row>
    <row r="81" spans="1:5" ht="24.95" customHeight="1" x14ac:dyDescent="0.25">
      <c r="A81" s="14"/>
      <c r="B81" s="26" t="s">
        <v>60</v>
      </c>
      <c r="C81" s="27"/>
      <c r="D81" s="27"/>
    </row>
    <row r="82" spans="1:5" ht="24.95" customHeight="1" x14ac:dyDescent="0.25">
      <c r="A82" s="14"/>
      <c r="B82" s="26" t="s">
        <v>61</v>
      </c>
      <c r="C82" s="27"/>
      <c r="D82" s="27"/>
    </row>
    <row r="83" spans="1:5" ht="24.95" customHeight="1" x14ac:dyDescent="0.25">
      <c r="A83" s="14"/>
      <c r="B83" s="26" t="s">
        <v>15</v>
      </c>
      <c r="C83" s="27"/>
      <c r="D83" s="27"/>
    </row>
    <row r="84" spans="1:5" ht="24.95" customHeight="1" x14ac:dyDescent="0.25">
      <c r="A84" s="14"/>
      <c r="B84" s="29" t="s">
        <v>62</v>
      </c>
      <c r="C84" s="68">
        <f>SUBTOTAL(109,交通[預估])</f>
        <v>0</v>
      </c>
      <c r="D84" s="30">
        <f>SUBTOTAL(109,交通[實際])</f>
        <v>0</v>
      </c>
    </row>
    <row r="85" spans="1:5" ht="24.95" customHeight="1" x14ac:dyDescent="0.25">
      <c r="A85" s="14"/>
      <c r="B85" s="8"/>
      <c r="C85" s="8"/>
      <c r="D85" s="8"/>
    </row>
    <row r="86" spans="1:5" ht="35.1" customHeight="1" x14ac:dyDescent="0.25">
      <c r="A86" s="38"/>
      <c r="B86" s="40" t="s">
        <v>63</v>
      </c>
      <c r="C86" s="41"/>
      <c r="D86" s="41"/>
      <c r="E86" s="7"/>
    </row>
    <row r="87" spans="1:5" ht="24.95" customHeight="1" x14ac:dyDescent="0.25">
      <c r="A87" s="14"/>
      <c r="B87" s="23" t="s">
        <v>9</v>
      </c>
      <c r="C87" s="24" t="s">
        <v>69</v>
      </c>
      <c r="D87" s="25" t="s">
        <v>70</v>
      </c>
    </row>
    <row r="88" spans="1:5" ht="24.95" customHeight="1" x14ac:dyDescent="0.25">
      <c r="A88" s="14"/>
      <c r="B88" s="31" t="s">
        <v>64</v>
      </c>
      <c r="C88" s="32"/>
      <c r="D88" s="32"/>
    </row>
    <row r="89" spans="1:5" ht="24.95" customHeight="1" x14ac:dyDescent="0.25">
      <c r="A89" s="14"/>
      <c r="B89" s="31" t="s">
        <v>65</v>
      </c>
      <c r="C89" s="32"/>
      <c r="D89" s="32"/>
    </row>
    <row r="90" spans="1:5" ht="24.95" customHeight="1" x14ac:dyDescent="0.25">
      <c r="A90" s="14"/>
      <c r="B90" s="31" t="s">
        <v>66</v>
      </c>
      <c r="C90" s="32"/>
      <c r="D90" s="32"/>
    </row>
    <row r="91" spans="1:5" ht="24.95" customHeight="1" x14ac:dyDescent="0.25">
      <c r="A91" s="14"/>
      <c r="B91" s="31" t="s">
        <v>67</v>
      </c>
      <c r="C91" s="32"/>
      <c r="D91" s="32"/>
    </row>
    <row r="92" spans="1:5" ht="24.95" customHeight="1" x14ac:dyDescent="0.25">
      <c r="A92" s="14"/>
      <c r="B92" s="31" t="s">
        <v>15</v>
      </c>
      <c r="C92" s="32"/>
      <c r="D92" s="32"/>
    </row>
    <row r="93" spans="1:5" ht="24.95" customHeight="1" x14ac:dyDescent="0.25">
      <c r="A93" s="14"/>
      <c r="B93" s="29" t="s">
        <v>68</v>
      </c>
      <c r="C93" s="68">
        <f>SUBTOTAL(109,其他費用[預估])</f>
        <v>0</v>
      </c>
      <c r="D93" s="30">
        <f>SUBTOTAL(109,其他費用[實際])</f>
        <v>0</v>
      </c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6" x14ac:dyDescent="0.25">
      <c r="A97" s="14"/>
    </row>
    <row r="98" spans="1:6" x14ac:dyDescent="0.25">
      <c r="A98" s="14"/>
    </row>
    <row r="99" spans="1:6" x14ac:dyDescent="0.25">
      <c r="A99" s="14"/>
    </row>
    <row r="100" spans="1:6" x14ac:dyDescent="0.25">
      <c r="A100" s="14"/>
      <c r="F100" s="1"/>
    </row>
  </sheetData>
  <mergeCells count="12">
    <mergeCell ref="B1:D1"/>
    <mergeCell ref="B86:D86"/>
    <mergeCell ref="B35:D35"/>
    <mergeCell ref="B3:D3"/>
    <mergeCell ref="B7:D7"/>
    <mergeCell ref="B16:D16"/>
    <mergeCell ref="B26:D26"/>
    <mergeCell ref="B44:D44"/>
    <mergeCell ref="B51:D51"/>
    <mergeCell ref="B60:D60"/>
    <mergeCell ref="B69:D69"/>
    <mergeCell ref="B78:D78"/>
  </mergeCells>
  <phoneticPr fontId="2" type="noConversion"/>
  <dataValidations count="2">
    <dataValidation allowBlank="1" showInputMessage="1" showErrorMessage="1" prompt="[預估] 標籤位於儲存格 C3 中，而 [實際] 標籤則位於 D3 中。" sqref="A3:A4 A7:A8 A16:A17 A35:A36 A44:A45 A51:A52 A60:A61 A69:A70 A78:A79 A86:A87 A27" xr:uid="{4D9793C6-50B0-4FB6-AEA8-67083029D0BF}"/>
    <dataValidation allowBlank="1" showInputMessage="1" showErrorMessage="1" prompt="[總支出費用] 標籤位於右邊儲存格中。[預估支出費用] 會在儲存格 C4 中自動計算，[實際支出費用] 則會在儲存格 D4 中自動計算。下一個指示則位於儲存格 A6 中。" sqref="A5" xr:uid="{7CE7AE44-DF6D-4248-AD83-D4C9E1965B2F}"/>
  </dataValidations>
  <pageMargins left="0.7" right="0.7" top="0.75" bottom="0.75" header="0.3" footer="0.3"/>
  <pageSetup paperSize="9" orientation="portrait" horizontalDpi="1200" verticalDpi="12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A82612E0-C279-4C09-8E0F-D637B548D5E5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90C065C9-8705-4A5E-AA45-BEFCD2BA3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1C7793C3-3B8B-40B1-81D4-49EC89A52A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TM89372719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2</vt:i4>
      </vt:variant>
    </vt:vector>
  </ap:HeadingPairs>
  <ap:TitlesOfParts>
    <vt:vector baseType="lpstr" size="2">
      <vt:lpstr>開始</vt:lpstr>
      <vt:lpstr>婚禮預算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2022-11-12T06:05:10Z</dcterms:created>
  <dcterms:modified xsi:type="dcterms:W3CDTF">2022-12-30T09:53:21Z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