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_folder\zh-HK\target\"/>
    </mc:Choice>
  </mc:AlternateContent>
  <xr:revisionPtr revIDLastSave="0" documentId="13_ncr:1_{A27B9A79-06E4-4984-906C-0E6138DF3921}" xr6:coauthVersionLast="44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學期" sheetId="1" r:id="rId1"/>
    <sheet name="學分" sheetId="2" r:id="rId2"/>
    <sheet name="預算" sheetId="3" r:id="rId3"/>
    <sheet name="書籍" sheetId="4" r:id="rId4"/>
  </sheets>
  <definedNames>
    <definedName name="_xlnm.Print_Titles" localSheetId="1">學分!$19:$19</definedName>
    <definedName name="_xlnm.Print_Titles" localSheetId="0">學期!$9:$9</definedName>
    <definedName name="_xlnm.Print_Titles" localSheetId="3">書籍!$9:$9</definedName>
    <definedName name="_xlnm.Print_Titles" localSheetId="2">預算!$16:$17</definedName>
    <definedName name="時間間隔">學期!$G$7</definedName>
    <definedName name="開始時間">學期!$D$7</definedName>
    <definedName name="需求">學分!$B$12:$B$15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E9" i="2" l="1"/>
  <c r="A11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0" i="1"/>
  <c r="E12" i="2" l="1"/>
  <c r="E13" i="2"/>
  <c r="E14" i="2"/>
  <c r="E15" i="2"/>
  <c r="J18" i="3" l="1"/>
  <c r="J19" i="3"/>
  <c r="J20" i="3"/>
  <c r="J21" i="3"/>
  <c r="J22" i="3"/>
  <c r="J23" i="3"/>
  <c r="I5" i="3" l="1"/>
  <c r="F5" i="4"/>
  <c r="C16" i="3" l="1"/>
  <c r="B13" i="3" s="1"/>
  <c r="F16" i="3"/>
  <c r="I16" i="3"/>
  <c r="C12" i="2"/>
  <c r="C13" i="2"/>
  <c r="C14" i="2"/>
  <c r="C15" i="2"/>
  <c r="D12" i="2" l="1"/>
  <c r="D13" i="2"/>
  <c r="D14" i="2"/>
  <c r="D15" i="2"/>
  <c r="E16" i="2"/>
  <c r="G5" i="2"/>
  <c r="D9" i="2"/>
  <c r="B9" i="2"/>
  <c r="C16" i="2"/>
  <c r="D16" i="2" l="1"/>
  <c r="J16" i="3"/>
  <c r="E13" i="3" s="1"/>
  <c r="H13" i="3" l="1"/>
  <c r="B9" i="3"/>
  <c r="B10" i="3" s="1"/>
</calcChain>
</file>

<file path=xl/sharedStrings.xml><?xml version="1.0" encoding="utf-8"?>
<sst xmlns="http://schemas.openxmlformats.org/spreadsheetml/2006/main" count="125" uniqueCount="92">
  <si>
    <t>我的課程表</t>
  </si>
  <si>
    <t>秋季學期</t>
  </si>
  <si>
    <t>時間</t>
  </si>
  <si>
    <t>開始時間</t>
  </si>
  <si>
    <t>週一</t>
  </si>
  <si>
    <t>早餐</t>
  </si>
  <si>
    <t>商業︰教學大樓 B 棟 256 室</t>
  </si>
  <si>
    <t>週二</t>
  </si>
  <si>
    <t>週三</t>
  </si>
  <si>
    <t>時間間隔</t>
  </si>
  <si>
    <t>週四</t>
  </si>
  <si>
    <t>物理︰實驗室
J 棟 309 室</t>
  </si>
  <si>
    <t>(分鐘)</t>
  </si>
  <si>
    <t>週五</t>
  </si>
  <si>
    <t>年份</t>
  </si>
  <si>
    <t>週六</t>
  </si>
  <si>
    <t>週日</t>
  </si>
  <si>
    <t xml:space="preserve"> </t>
  </si>
  <si>
    <t>系所</t>
  </si>
  <si>
    <t>學分規劃工具</t>
  </si>
  <si>
    <t>學位名稱</t>
  </si>
  <si>
    <t>整體進度</t>
  </si>
  <si>
    <t>附註：下列學分摘要是系統根據您在下方的「系統課程」表格中輸入的內容自動填入</t>
  </si>
  <si>
    <t>需求</t>
  </si>
  <si>
    <t>主修</t>
  </si>
  <si>
    <t>副修</t>
  </si>
  <si>
    <t>選修課程</t>
  </si>
  <si>
    <t>通識課程</t>
  </si>
  <si>
    <t>大學課程</t>
  </si>
  <si>
    <t>課程名稱</t>
  </si>
  <si>
    <t>[課程 1]</t>
  </si>
  <si>
    <t>[課程 2]</t>
  </si>
  <si>
    <t>[課程 3]</t>
  </si>
  <si>
    <t>總學分</t>
  </si>
  <si>
    <t>課程編號</t>
  </si>
  <si>
    <t>[編號]</t>
  </si>
  <si>
    <t>已修得的學分</t>
  </si>
  <si>
    <t>尚未修得的必要學分</t>
  </si>
  <si>
    <t>學分</t>
  </si>
  <si>
    <t>是否修完</t>
  </si>
  <si>
    <t>是</t>
  </si>
  <si>
    <t>否</t>
  </si>
  <si>
    <t>成績</t>
  </si>
  <si>
    <t>第 1 學期</t>
  </si>
  <si>
    <t>預算追蹤工具</t>
  </si>
  <si>
    <t>我的預算</t>
  </si>
  <si>
    <t>支出佔收入百分比</t>
  </si>
  <si>
    <t>每月淨收入</t>
  </si>
  <si>
    <t>項目</t>
  </si>
  <si>
    <t>固定收入</t>
  </si>
  <si>
    <t>獎助學金</t>
  </si>
  <si>
    <t>貸款</t>
  </si>
  <si>
    <t>其他收入</t>
  </si>
  <si>
    <t>金額</t>
  </si>
  <si>
    <t>每月淨支出</t>
  </si>
  <si>
    <t>房租</t>
  </si>
  <si>
    <t>公用事業費用</t>
  </si>
  <si>
    <t>手機</t>
  </si>
  <si>
    <t>雜貨</t>
  </si>
  <si>
    <t>汽車支出</t>
  </si>
  <si>
    <t>助學貸款</t>
  </si>
  <si>
    <t>信用卡</t>
  </si>
  <si>
    <t>保險</t>
  </si>
  <si>
    <t>娛樂活動</t>
  </si>
  <si>
    <t>雜項</t>
  </si>
  <si>
    <t>餘額</t>
  </si>
  <si>
    <t>物品</t>
  </si>
  <si>
    <t>學費</t>
  </si>
  <si>
    <t>實驗室費用</t>
  </si>
  <si>
    <t>書籍</t>
  </si>
  <si>
    <t>存款</t>
  </si>
  <si>
    <t>交通</t>
  </si>
  <si>
    <t>其他費用</t>
  </si>
  <si>
    <t>學期月數</t>
  </si>
  <si>
    <t>每月</t>
  </si>
  <si>
    <t>書籍追蹤工具</t>
  </si>
  <si>
    <t>書籍清單</t>
  </si>
  <si>
    <t>標題</t>
  </si>
  <si>
    <t>[書名]</t>
  </si>
  <si>
    <t>作者</t>
  </si>
  <si>
    <t>[作者]</t>
  </si>
  <si>
    <t>課程</t>
  </si>
  <si>
    <t>[課程]</t>
  </si>
  <si>
    <t>購買地點</t>
  </si>
  <si>
    <t>[地點]</t>
  </si>
  <si>
    <t>ISBN</t>
  </si>
  <si>
    <t>附註</t>
  </si>
  <si>
    <t>合計</t>
    <phoneticPr fontId="28" type="noConversion"/>
  </si>
  <si>
    <t>學期支出</t>
    <phoneticPr fontId="28" type="noConversion"/>
  </si>
  <si>
    <t>月支出</t>
    <phoneticPr fontId="28" type="noConversion"/>
  </si>
  <si>
    <t>月收入</t>
    <phoneticPr fontId="28" type="noConversion"/>
  </si>
  <si>
    <t>學期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</si>
</sst>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  <numFmt numFmtId="168" formatCode="0_ "/>
    <numFmt numFmtId="169" formatCode="0.0_ "/>
    <numFmt numFmtId="170" formatCode="h:mm;@"/>
    <numFmt numFmtId="171" formatCode="[$HK$-C04]#,##0_);[Red]\([$HK$-C04]#,##0\)"/>
    <numFmt numFmtId="172" formatCode="[$HK$-C04]#,##0"/>
  </numFmts>
  <fonts count="29">
    <font>
      <sz val="9"/>
      <color theme="0" tint="-0.34998626667073579"/>
      <name val="Microsoft JhengHei UI"/>
      <family val="2"/>
    </font>
    <font>
      <sz val="10"/>
      <color theme="0" tint="-0.34998626667073579"/>
      <name val="Arial"/>
      <family val="2"/>
      <scheme val="minor"/>
    </font>
    <font>
      <sz val="9"/>
      <color theme="0" tint="-0.34998626667073579"/>
      <name val="Arial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9"/>
      <color theme="0" tint="-0.34998626667073579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2"/>
      <color theme="4" tint="-0.499984740745262"/>
      <name val="Microsoft JhengHei UI"/>
      <family val="2"/>
    </font>
    <font>
      <sz val="10"/>
      <color theme="4"/>
      <name val="Microsoft JhengHei UI"/>
      <family val="2"/>
    </font>
    <font>
      <sz val="23"/>
      <color theme="0" tint="-4.9989318521683403E-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28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34"/>
      <color theme="0" tint="-4.9989318521683403E-2"/>
      <name val="Microsoft JhengHei UI"/>
      <family val="2"/>
    </font>
    <font>
      <sz val="10"/>
      <color theme="0" tint="-4.9989318521683403E-2"/>
      <name val="Microsoft JhengHei UI"/>
      <family val="2"/>
    </font>
    <font>
      <sz val="9"/>
      <color theme="0" tint="-4.9989318521683403E-2"/>
      <name val="Microsoft JhengHei UI"/>
      <family val="2"/>
    </font>
    <font>
      <sz val="12"/>
      <color theme="0" tint="-4.9989318521683403E-2"/>
      <name val="Microsoft JhengHei UI"/>
      <family val="2"/>
    </font>
    <font>
      <sz val="12"/>
      <color theme="4"/>
      <name val="Microsoft JhengHei UI"/>
      <family val="2"/>
    </font>
    <font>
      <sz val="10"/>
      <color theme="0" tint="-0.34998626667073579"/>
      <name val="Microsoft JhengHei UI"/>
      <family val="2"/>
    </font>
    <font>
      <sz val="9"/>
      <name val="細明體"/>
      <family val="3"/>
      <charset val="136"/>
    </font>
  </fonts>
  <fills count="3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theme="1" tint="0.24994659260841701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ck">
        <color theme="1" tint="0.14996795556505021"/>
      </left>
      <right/>
      <top style="thick">
        <color theme="1" tint="0.14996795556505021"/>
      </top>
      <bottom style="thick">
        <color theme="1" tint="0.14996795556505021"/>
      </bottom>
      <diagonal/>
    </border>
    <border>
      <left/>
      <right style="thick">
        <color theme="1" tint="0.14996795556505021"/>
      </right>
      <top style="thick">
        <color theme="1" tint="0.14996795556505021"/>
      </top>
      <bottom style="thick">
        <color theme="1" tint="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5" borderId="0">
      <alignment horizontal="left" vertical="center"/>
    </xf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7" applyNumberFormat="0" applyAlignment="0" applyProtection="0"/>
    <xf numFmtId="0" fontId="18" fillId="12" borderId="8" applyNumberFormat="0" applyAlignment="0" applyProtection="0"/>
    <xf numFmtId="0" fontId="6" fillId="12" borderId="7" applyNumberFormat="0" applyAlignment="0" applyProtection="0"/>
    <xf numFmtId="0" fontId="16" fillId="0" borderId="9" applyNumberFormat="0" applyFill="0" applyAlignment="0" applyProtection="0"/>
    <xf numFmtId="0" fontId="7" fillId="13" borderId="10" applyNumberFormat="0" applyAlignment="0" applyProtection="0"/>
    <xf numFmtId="0" fontId="21" fillId="0" borderId="0" applyNumberFormat="0" applyFill="0" applyBorder="0" applyAlignment="0" applyProtection="0"/>
    <xf numFmtId="0" fontId="8" fillId="14" borderId="11" applyNumberFormat="0" applyFont="0" applyAlignment="0" applyProtection="0"/>
    <xf numFmtId="0" fontId="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</cellStyleXfs>
  <cellXfs count="78">
    <xf numFmtId="0" fontId="0" fillId="5" borderId="0" xfId="0">
      <alignment horizontal="left" vertical="center"/>
    </xf>
    <xf numFmtId="0" fontId="1" fillId="2" borderId="0" xfId="0" applyFont="1" applyFill="1">
      <alignment horizontal="left" vertical="center"/>
    </xf>
    <xf numFmtId="0" fontId="1" fillId="5" borderId="0" xfId="0" applyFont="1">
      <alignment horizontal="left" vertical="center"/>
    </xf>
    <xf numFmtId="0" fontId="1" fillId="5" borderId="0" xfId="0" applyFont="1" applyAlignment="1">
      <alignment horizontal="left" vertical="center"/>
    </xf>
    <xf numFmtId="0" fontId="1" fillId="5" borderId="0" xfId="0" applyFont="1" applyAlignment="1">
      <alignment horizontal="center" vertical="center"/>
    </xf>
    <xf numFmtId="0" fontId="1" fillId="5" borderId="0" xfId="0" applyFont="1" applyAlignment="1">
      <alignment horizontal="left" vertical="center" wrapText="1"/>
    </xf>
    <xf numFmtId="0" fontId="2" fillId="2" borderId="0" xfId="0" applyFont="1" applyFill="1">
      <alignment horizontal="left" vertical="center"/>
    </xf>
    <xf numFmtId="0" fontId="2" fillId="5" borderId="0" xfId="0" applyFo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9" fillId="2" borderId="0" xfId="1" applyAlignment="1">
      <alignment horizontal="left"/>
    </xf>
    <xf numFmtId="0" fontId="19" fillId="2" borderId="0" xfId="1" applyAlignment="1">
      <alignment horizontal="left" vertical="center"/>
    </xf>
    <xf numFmtId="0" fontId="12" fillId="7" borderId="0" xfId="3" applyFill="1" applyAlignment="1"/>
    <xf numFmtId="0" fontId="12" fillId="7" borderId="0" xfId="3" applyFill="1" applyAlignment="1">
      <alignment horizontal="left"/>
    </xf>
    <xf numFmtId="0" fontId="12" fillId="5" borderId="0" xfId="3" applyFill="1" applyAlignment="1">
      <alignment horizontal="left" vertical="center"/>
    </xf>
    <xf numFmtId="0" fontId="12" fillId="7" borderId="0" xfId="3" applyFill="1" applyAlignment="1">
      <alignment horizontal="left" vertical="center"/>
    </xf>
    <xf numFmtId="0" fontId="12" fillId="5" borderId="0" xfId="3" applyFill="1" applyAlignment="1">
      <alignment horizontal="left"/>
    </xf>
    <xf numFmtId="0" fontId="11" fillId="2" borderId="0" xfId="2" applyAlignment="1">
      <alignment horizontal="left"/>
    </xf>
    <xf numFmtId="0" fontId="13" fillId="7" borderId="0" xfId="4" applyFill="1">
      <alignment vertical="center"/>
    </xf>
    <xf numFmtId="0" fontId="13" fillId="5" borderId="0" xfId="4" applyFill="1">
      <alignment vertical="center"/>
    </xf>
    <xf numFmtId="0" fontId="0" fillId="2" borderId="0" xfId="0" applyFont="1" applyFill="1">
      <alignment horizontal="left" vertical="center"/>
    </xf>
    <xf numFmtId="0" fontId="0" fillId="5" borderId="1" xfId="0" applyFont="1" applyBorder="1" applyAlignment="1">
      <alignment vertical="center" wrapText="1"/>
    </xf>
    <xf numFmtId="0" fontId="0" fillId="5" borderId="0" xfId="0" applyFont="1" applyAlignment="1">
      <alignment horizontal="left"/>
    </xf>
    <xf numFmtId="0" fontId="12" fillId="6" borderId="0" xfId="3" applyFill="1" applyBorder="1" applyAlignment="1">
      <alignment horizontal="left"/>
    </xf>
    <xf numFmtId="0" fontId="12" fillId="6" borderId="0" xfId="3" applyFill="1" applyBorder="1" applyAlignment="1">
      <alignment horizontal="center"/>
    </xf>
    <xf numFmtId="0" fontId="13" fillId="7" borderId="0" xfId="4" applyNumberFormat="1" applyFill="1">
      <alignment vertical="center"/>
    </xf>
    <xf numFmtId="0" fontId="0" fillId="5" borderId="0" xfId="0" applyNumberFormat="1" applyFont="1">
      <alignment horizontal="left" vertical="center"/>
    </xf>
    <xf numFmtId="0" fontId="1" fillId="5" borderId="0" xfId="0" applyNumberFormat="1" applyFont="1" applyAlignment="1">
      <alignment horizontal="center" vertical="center"/>
    </xf>
    <xf numFmtId="0" fontId="1" fillId="5" borderId="0" xfId="0" applyNumberFormat="1" applyFo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11" fillId="2" borderId="0" xfId="2" applyFont="1" applyAlignment="1">
      <alignment horizontal="left"/>
    </xf>
    <xf numFmtId="0" fontId="0" fillId="3" borderId="0" xfId="0" applyFont="1" applyFill="1" applyAlignment="1">
      <alignment horizontal="right" vertical="center"/>
    </xf>
    <xf numFmtId="0" fontId="0" fillId="5" borderId="0" xfId="0" applyFont="1">
      <alignment horizontal="left" vertical="center"/>
    </xf>
    <xf numFmtId="0" fontId="23" fillId="5" borderId="0" xfId="0" applyFont="1" applyAlignment="1">
      <alignment horizontal="left"/>
    </xf>
    <xf numFmtId="0" fontId="0" fillId="5" borderId="0" xfId="0" applyFont="1" applyAlignment="1">
      <alignment wrapText="1"/>
    </xf>
    <xf numFmtId="0" fontId="13" fillId="5" borderId="0" xfId="0" applyFont="1" applyAlignment="1">
      <alignment horizontal="right" wrapText="1"/>
    </xf>
    <xf numFmtId="0" fontId="24" fillId="5" borderId="0" xfId="0" applyFont="1" applyAlignment="1">
      <alignment horizontal="left"/>
    </xf>
    <xf numFmtId="0" fontId="25" fillId="3" borderId="0" xfId="3" applyFont="1" applyFill="1" applyAlignment="1">
      <alignment horizontal="right" vertical="center"/>
    </xf>
    <xf numFmtId="0" fontId="26" fillId="5" borderId="0" xfId="3" applyFont="1" applyFill="1" applyAlignment="1">
      <alignment horizontal="left" vertical="center"/>
    </xf>
    <xf numFmtId="0" fontId="0" fillId="5" borderId="3" xfId="0" applyFont="1" applyBorder="1" applyAlignment="1">
      <alignment vertical="center" wrapText="1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>
      <alignment horizontal="left" vertical="center"/>
    </xf>
    <xf numFmtId="0" fontId="27" fillId="5" borderId="0" xfId="0" applyFont="1">
      <alignment horizontal="left" vertical="center"/>
    </xf>
    <xf numFmtId="0" fontId="25" fillId="5" borderId="0" xfId="0" applyFont="1">
      <alignment horizontal="left" vertical="center"/>
    </xf>
    <xf numFmtId="0" fontId="25" fillId="5" borderId="0" xfId="0" applyFont="1" applyAlignment="1">
      <alignment wrapText="1"/>
    </xf>
    <xf numFmtId="14" fontId="13" fillId="7" borderId="0" xfId="4" applyNumberFormat="1" applyFill="1">
      <alignment vertical="center"/>
    </xf>
    <xf numFmtId="0" fontId="26" fillId="7" borderId="0" xfId="3" applyFont="1" applyFill="1" applyAlignment="1">
      <alignment horizontal="left" vertical="center"/>
    </xf>
    <xf numFmtId="2" fontId="27" fillId="3" borderId="4" xfId="0" applyNumberFormat="1" applyFont="1" applyFill="1" applyBorder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center" vertical="center"/>
    </xf>
    <xf numFmtId="0" fontId="27" fillId="5" borderId="3" xfId="0" applyFont="1" applyBorder="1" applyAlignment="1">
      <alignment horizontal="center" vertical="center"/>
    </xf>
    <xf numFmtId="0" fontId="27" fillId="6" borderId="2" xfId="0" applyFont="1" applyFill="1" applyBorder="1" applyAlignment="1">
      <alignment horizontal="left" vertical="center"/>
    </xf>
    <xf numFmtId="0" fontId="27" fillId="6" borderId="2" xfId="0" applyFont="1" applyFill="1" applyBorder="1" applyAlignment="1">
      <alignment horizontal="center" vertical="center"/>
    </xf>
    <xf numFmtId="0" fontId="27" fillId="5" borderId="1" xfId="0" applyFont="1" applyBorder="1" applyAlignment="1">
      <alignment horizontal="center" vertical="center"/>
    </xf>
    <xf numFmtId="0" fontId="27" fillId="5" borderId="0" xfId="0" applyFont="1" applyAlignment="1">
      <alignment horizontal="center" vertical="center"/>
    </xf>
    <xf numFmtId="0" fontId="27" fillId="7" borderId="0" xfId="0" applyFont="1" applyFill="1">
      <alignment horizontal="left" vertical="center"/>
    </xf>
    <xf numFmtId="0" fontId="13" fillId="7" borderId="0" xfId="4" applyNumberFormat="1" applyFont="1" applyFill="1" applyAlignment="1"/>
    <xf numFmtId="0" fontId="27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0" xfId="0" applyFont="1" applyAlignment="1">
      <alignment horizontal="left"/>
    </xf>
    <xf numFmtId="9" fontId="13" fillId="7" borderId="0" xfId="4" applyNumberFormat="1" applyFont="1" applyFill="1" applyAlignment="1">
      <alignment horizontal="left" vertical="top"/>
    </xf>
    <xf numFmtId="0" fontId="27" fillId="5" borderId="0" xfId="0" applyFont="1" applyAlignment="1">
      <alignment horizontal="right" vertical="center"/>
    </xf>
    <xf numFmtId="0" fontId="27" fillId="5" borderId="0" xfId="0" applyFont="1" applyAlignment="1">
      <alignment horizontal="left" vertical="center"/>
    </xf>
    <xf numFmtId="0" fontId="27" fillId="5" borderId="0" xfId="0" applyNumberFormat="1" applyFont="1" applyAlignment="1">
      <alignment horizontal="right" vertical="center"/>
    </xf>
    <xf numFmtId="0" fontId="27" fillId="5" borderId="0" xfId="0" applyNumberFormat="1" applyFont="1">
      <alignment horizontal="left" vertical="center"/>
    </xf>
    <xf numFmtId="0" fontId="27" fillId="5" borderId="0" xfId="0" applyNumberFormat="1" applyFont="1" applyAlignment="1">
      <alignment vertical="center"/>
    </xf>
    <xf numFmtId="0" fontId="13" fillId="5" borderId="0" xfId="4" applyFont="1" applyFill="1" applyAlignment="1">
      <alignment horizontal="left" vertical="center"/>
    </xf>
    <xf numFmtId="0" fontId="27" fillId="5" borderId="0" xfId="0" applyFont="1" applyAlignment="1">
      <alignment horizontal="left" vertical="center" wrapText="1"/>
    </xf>
    <xf numFmtId="168" fontId="0" fillId="5" borderId="0" xfId="0" applyNumberFormat="1" applyAlignment="1">
      <alignment horizontal="center" vertical="center"/>
    </xf>
    <xf numFmtId="169" fontId="0" fillId="5" borderId="0" xfId="0" applyNumberFormat="1" applyAlignment="1">
      <alignment horizontal="center" vertical="center"/>
    </xf>
    <xf numFmtId="170" fontId="26" fillId="3" borderId="0" xfId="3" applyNumberFormat="1" applyFont="1" applyFill="1" applyAlignment="1">
      <alignment horizontal="right" vertical="center"/>
    </xf>
    <xf numFmtId="20" fontId="13" fillId="5" borderId="0" xfId="0" applyNumberFormat="1" applyFont="1" applyAlignment="1">
      <alignment horizontal="left" wrapText="1"/>
    </xf>
    <xf numFmtId="0" fontId="22" fillId="5" borderId="0" xfId="0" applyFont="1" applyAlignment="1">
      <alignment horizontal="right" wrapText="1"/>
    </xf>
    <xf numFmtId="0" fontId="23" fillId="5" borderId="0" xfId="0" applyFont="1" applyAlignment="1">
      <alignment horizontal="left" wrapText="1"/>
    </xf>
    <xf numFmtId="9" fontId="27" fillId="4" borderId="5" xfId="0" applyNumberFormat="1" applyFont="1" applyFill="1" applyBorder="1" applyAlignment="1">
      <alignment vertical="center"/>
    </xf>
    <xf numFmtId="9" fontId="27" fillId="4" borderId="6" xfId="0" applyNumberFormat="1" applyFont="1" applyFill="1" applyBorder="1" applyAlignment="1">
      <alignment vertical="center"/>
    </xf>
    <xf numFmtId="171" fontId="13" fillId="7" borderId="0" xfId="4" applyNumberFormat="1" applyFont="1" applyFill="1" applyAlignment="1">
      <alignment horizontal="left" vertical="top"/>
    </xf>
    <xf numFmtId="172" fontId="12" fillId="7" borderId="0" xfId="3" applyNumberFormat="1" applyFill="1" applyAlignment="1">
      <alignment vertical="center"/>
    </xf>
    <xf numFmtId="172" fontId="0" fillId="5" borderId="0" xfId="0" applyNumberFormat="1" applyAlignment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52">
    <dxf>
      <numFmt numFmtId="172" formatCode="[$HK$-C04]#,##0"/>
      <alignment horizontal="general" vertical="center" textRotation="0" wrapText="0" indent="0" justifyLastLine="0" shrinkToFit="0" readingOrder="0"/>
    </dxf>
    <dxf>
      <numFmt numFmtId="172" formatCode="[$HK$-C04]#,##0"/>
      <alignment horizontal="general" vertical="center" textRotation="0" wrapText="0" indent="0" justifyLastLine="0" shrinkToFit="0" readingOrder="0"/>
    </dxf>
    <dxf>
      <numFmt numFmtId="172" formatCode="[$HK$-C04]#,##0"/>
      <alignment horizontal="general" vertical="center" textRotation="0" wrapText="0" indent="0" justifyLastLine="0" shrinkToFit="0" readingOrder="0"/>
    </dxf>
    <dxf>
      <numFmt numFmtId="172" formatCode="[$HK$-C04]#,##0"/>
      <alignment horizontal="general" vertical="center" textRotation="0" wrapText="0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</dxf>
    <dxf>
      <alignment horizontal="left" vertical="bottom" textRotation="0" wrapText="0" indent="0" justifyLastLine="0" shrinkToFit="0" readingOrder="0"/>
    </dxf>
    <dxf>
      <numFmt numFmtId="167" formatCode="&quot;NT$&quot;#,##0"/>
      <alignment horizontal="general" vertical="center" textRotation="0" wrapText="0" indent="0" justifyLastLine="0" shrinkToFit="0" readingOrder="0"/>
    </dxf>
    <dxf>
      <numFmt numFmtId="167" formatCode="&quot;NT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Microsoft JhengHei UI"/>
        <family val="2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  <alignment vertical="center" textRotation="0" indent="0" justifyLastLine="0" shrinkToFit="0" readingOrder="0"/>
    </dxf>
    <dxf>
      <numFmt numFmtId="167" formatCode="&quot;NT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細明體"/>
        <family val="3"/>
        <charset val="136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  <alignment vertical="center" textRotation="0" indent="0" justifyLastLine="0" shrinkToFit="0" readingOrder="0"/>
    </dxf>
    <dxf>
      <numFmt numFmtId="167" formatCode="&quot;NT$&quot;#,##0"/>
      <alignment horizontal="general" vertical="center" textRotation="0" wrapText="0" indent="0" justifyLastLine="0" shrinkToFit="0" readingOrder="0"/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Arial"/>
        <family val="2"/>
        <scheme val="minor"/>
      </font>
    </dxf>
    <dxf>
      <font>
        <name val="Arial"/>
        <scheme val="minor"/>
      </font>
    </dxf>
    <dxf>
      <numFmt numFmtId="169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Arial"/>
        <family val="2"/>
        <scheme val="minor"/>
      </font>
    </dxf>
    <dxf>
      <font>
        <name val="Arial"/>
        <scheme val="minor"/>
      </font>
    </dxf>
    <dxf>
      <numFmt numFmtId="168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Arial"/>
        <family val="2"/>
        <scheme val="minor"/>
      </font>
    </dxf>
    <dxf>
      <font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Arial"/>
        <family val="2"/>
        <scheme val="minor"/>
      </font>
    </dxf>
    <dxf>
      <font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34998626667073579"/>
        <name val="Microsoft JhengHei UI"/>
        <family val="2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4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College course manager table style" defaultPivotStyle="PivotStyleLight16">
    <tableStyle name="College course manager table style" pivot="0" count="5" xr9:uid="{00000000-0011-0000-FFFF-FFFF00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</tableStyle>
    <tableStyle name="College course manager table style 2" pivot="0" count="5" xr9:uid="{00000000-0011-0000-FFFF-FFFF01000000}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課程" displayName="課程" ref="B19:H22" headerRowDxfId="41" dataDxfId="40">
  <autoFilter ref="B19:H22" xr:uid="{00000000-0009-0000-0100-000001000000}"/>
  <tableColumns count="7">
    <tableColumn id="1" xr3:uid="{00000000-0010-0000-0000-000001000000}" name="課程名稱" totalsRowLabel="合計" dataDxfId="39" totalsRowDxfId="38"/>
    <tableColumn id="2" xr3:uid="{00000000-0010-0000-0000-000002000000}" name="課程編號" dataDxfId="37" totalsRowDxfId="36"/>
    <tableColumn id="3" xr3:uid="{00000000-0010-0000-0000-000003000000}" name="需求" dataDxfId="35" totalsRowDxfId="34"/>
    <tableColumn id="4" xr3:uid="{00000000-0010-0000-0000-000004000000}" name="學分" dataDxfId="33"/>
    <tableColumn id="5" xr3:uid="{00000000-0010-0000-0000-000005000000}" name="是否修完" dataDxfId="32" totalsRowDxfId="31"/>
    <tableColumn id="6" xr3:uid="{00000000-0010-0000-0000-000006000000}" name="成績" dataDxfId="30"/>
    <tableColumn id="7" xr3:uid="{00000000-0010-0000-0000-000007000000}" name="學期" totalsRowFunction="count" dataDxfId="29" totalsRowDxfId="28"/>
  </tableColumns>
  <tableStyleInfo name="College course manager table style" showFirstColumn="0" showLastColumn="0" showRowStripes="0" showColumnStripes="0"/>
  <extLst>
    <ext xmlns:x14="http://schemas.microsoft.com/office/spreadsheetml/2009/9/main" uri="{504A1905-F514-4f6f-8877-14C23A59335A}">
      <x14:table altText="College courses table" altTextSummary="請就您的課程輸入特定的相關詳細資料，包括名稱、課程編號、學位要求、學分數、完成與否、成績分數與學期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月收入" displayName="月收入" ref="B17:C21" headerRowDxfId="27" dataDxfId="26" totalsRowDxfId="25">
  <autoFilter ref="B17:C21" xr:uid="{00000000-0009-0000-0100-000003000000}"/>
  <tableColumns count="2">
    <tableColumn id="1" xr3:uid="{00000000-0010-0000-0100-000001000000}" name="項目" totalsRowLabel="合計" dataDxfId="24"/>
    <tableColumn id="2" xr3:uid="{00000000-0010-0000-0100-000002000000}" name="金額" totalsRowFunction="sum" dataDxfId="3" totalsRowDxfId="23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以分項方式輸入月收入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月支出" displayName="月支出" ref="E17:F27" headerRowDxfId="22" dataDxfId="21">
  <autoFilter ref="E17:F27" xr:uid="{00000000-0009-0000-0100-000004000000}"/>
  <tableColumns count="2">
    <tableColumn id="1" xr3:uid="{00000000-0010-0000-0200-000001000000}" name="項目" totalsRowLabel="合計" dataDxfId="20" totalsRowDxfId="19"/>
    <tableColumn id="2" xr3:uid="{00000000-0010-0000-0200-000002000000}" name="金額" totalsRowFunction="sum" dataDxfId="2" totalsRowDxfId="18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以分項方式輸入月支出。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學期支出" displayName="學期支出" ref="H17:J23" headerRowDxfId="17" dataDxfId="16">
  <autoFilter ref="H17:J23" xr:uid="{00000000-0009-0000-0100-000005000000}"/>
  <tableColumns count="3">
    <tableColumn id="1" xr3:uid="{00000000-0010-0000-0300-000001000000}" name="物品" totalsRowLabel="合計" dataDxfId="15" totalsRowDxfId="14"/>
    <tableColumn id="2" xr3:uid="{00000000-0010-0000-0300-000002000000}" name="金額" dataDxfId="1" totalsRowDxfId="13"/>
    <tableColumn id="3" xr3:uid="{00000000-0010-0000-0300-000003000000}" name="每月" totalsRowFunction="sum" dataDxfId="0" totalsRowDxfId="12">
      <calculatedColumnFormula>學期支出[[#This Row],[金額]]/$J$15</calculatedColumnFormula>
    </tableColumn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Semester expenses table" altTextSummary="以分項方式輸入學期支出及其金額，然後本工具就會為您算出每月數值 (根據一學期含 4 個月來計算)。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書籍清單" displayName="書籍清單" ref="B9:G12" totalsRowShown="0" headerRowDxfId="11" dataDxfId="10">
  <autoFilter ref="B9:G12" xr:uid="{00000000-0009-0000-0100-000006000000}"/>
  <tableColumns count="6">
    <tableColumn id="1" xr3:uid="{00000000-0010-0000-0400-000001000000}" name="標題" dataDxfId="9"/>
    <tableColumn id="3" xr3:uid="{00000000-0010-0000-0400-000003000000}" name="作者" dataDxfId="8"/>
    <tableColumn id="4" xr3:uid="{00000000-0010-0000-0400-000004000000}" name="課程" dataDxfId="7"/>
    <tableColumn id="5" xr3:uid="{00000000-0010-0000-0400-000005000000}" name="購買地點" dataDxfId="6"/>
    <tableColumn id="6" xr3:uid="{00000000-0010-0000-0400-000006000000}" name="ISBN" dataDxfId="5"/>
    <tableColumn id="7" xr3:uid="{00000000-0010-0000-0400-000007000000}" name="附註" dataDxfId="4"/>
  </tableColumns>
  <tableStyleInfo name="College course manager table style" showFirstColumn="0" showLastColumn="0" showRowStripes="1" showColumnStripes="0"/>
  <extLst>
    <ext xmlns:x14="http://schemas.microsoft.com/office/spreadsheetml/2009/9/main" uri="{504A1905-F514-4f6f-8877-14C23A59335A}">
      <x14:table altText="Book list table" altTextSummary="在這裡輸入您的大學用書，包括書名、版本、作者、課程、購買地點、ISBN 及所有附註。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14999847407452621"/>
    <pageSetUpPr autoPageBreaks="0" fitToPage="1"/>
  </sheetPr>
  <dimension ref="A1:K33"/>
  <sheetViews>
    <sheetView showGridLines="0" tabSelected="1" zoomScale="125" zoomScaleNormal="125" workbookViewId="0"/>
  </sheetViews>
  <sheetFormatPr defaultColWidth="9.140625" defaultRowHeight="31.5" customHeight="1"/>
  <cols>
    <col min="1" max="1" width="3.42578125" style="8" customWidth="1"/>
    <col min="2" max="2" width="13.42578125" style="8" customWidth="1"/>
    <col min="3" max="3" width="4.42578125" style="7" customWidth="1"/>
    <col min="4" max="10" width="16.85546875" style="7" customWidth="1"/>
    <col min="11" max="11" width="3.5703125" style="7" customWidth="1"/>
    <col min="12" max="16384" width="9.140625" style="7"/>
  </cols>
  <sheetData>
    <row r="1" spans="1:11" s="6" customFormat="1" ht="6" customHeight="1">
      <c r="A1" s="28"/>
      <c r="B1" s="28"/>
      <c r="C1" s="19"/>
      <c r="D1" s="19"/>
      <c r="E1" s="19"/>
      <c r="F1" s="19"/>
      <c r="G1" s="19"/>
      <c r="H1" s="19"/>
      <c r="I1" s="19"/>
      <c r="J1" s="19"/>
      <c r="K1" s="19" t="s">
        <v>17</v>
      </c>
    </row>
    <row r="2" spans="1:11" s="6" customFormat="1" ht="15.75">
      <c r="A2" s="29"/>
      <c r="B2" s="2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s="10" customFormat="1" ht="31.5" customHeight="1">
      <c r="A3" s="9"/>
      <c r="B3" s="9" t="s">
        <v>1</v>
      </c>
    </row>
    <row r="4" spans="1:11" s="6" customFormat="1" ht="6" customHeight="1">
      <c r="A4" s="28"/>
      <c r="B4" s="28"/>
      <c r="C4" s="19"/>
      <c r="D4" s="19"/>
      <c r="E4" s="19"/>
      <c r="F4" s="19"/>
      <c r="G4" s="19"/>
      <c r="H4" s="19"/>
      <c r="I4" s="19"/>
      <c r="J4" s="19"/>
      <c r="K4" s="19"/>
    </row>
    <row r="5" spans="1:11" ht="6" customHeight="1">
      <c r="A5" s="30"/>
      <c r="B5" s="30"/>
      <c r="C5" s="31"/>
      <c r="D5" s="31"/>
      <c r="E5" s="31"/>
      <c r="F5" s="31"/>
      <c r="G5" s="31"/>
      <c r="H5" s="31"/>
      <c r="I5" s="71" t="s">
        <v>14</v>
      </c>
      <c r="J5" s="71"/>
      <c r="K5" s="31"/>
    </row>
    <row r="6" spans="1:11" ht="33" customHeight="1">
      <c r="A6" s="30"/>
      <c r="B6" s="30"/>
      <c r="C6" s="31"/>
      <c r="D6" s="32" t="s">
        <v>3</v>
      </c>
      <c r="E6" s="31"/>
      <c r="F6" s="31"/>
      <c r="G6" s="72" t="s">
        <v>9</v>
      </c>
      <c r="H6" s="72"/>
      <c r="I6" s="71"/>
      <c r="J6" s="71"/>
      <c r="K6" s="31"/>
    </row>
    <row r="7" spans="1:11">
      <c r="A7" s="30"/>
      <c r="B7" s="30"/>
      <c r="C7" s="33"/>
      <c r="D7" s="70">
        <v>0.375</v>
      </c>
      <c r="E7" s="70"/>
      <c r="F7" s="33"/>
      <c r="G7" s="34">
        <v>60</v>
      </c>
      <c r="H7" s="35" t="s">
        <v>12</v>
      </c>
      <c r="I7" s="31"/>
      <c r="J7" s="31"/>
      <c r="K7" s="31"/>
    </row>
    <row r="8" spans="1:11" ht="12">
      <c r="A8" s="30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ht="33" customHeight="1">
      <c r="A9" s="36"/>
      <c r="B9" s="36" t="s">
        <v>2</v>
      </c>
      <c r="C9" s="37"/>
      <c r="D9" s="37" t="s">
        <v>4</v>
      </c>
      <c r="E9" s="37" t="s">
        <v>7</v>
      </c>
      <c r="F9" s="37" t="s">
        <v>8</v>
      </c>
      <c r="G9" s="37" t="s">
        <v>10</v>
      </c>
      <c r="H9" s="37" t="s">
        <v>13</v>
      </c>
      <c r="I9" s="37" t="s">
        <v>15</v>
      </c>
      <c r="J9" s="37" t="s">
        <v>16</v>
      </c>
      <c r="K9" s="31"/>
    </row>
    <row r="10" spans="1:11" ht="31.5" customHeight="1">
      <c r="A10" s="69">
        <f t="shared" ref="A10:A18" si="0">開始時間+TIME(0,(ROW(B1)-1)*時間間隔,0)</f>
        <v>0.375</v>
      </c>
      <c r="B10" s="69"/>
      <c r="C10" s="31"/>
      <c r="D10" s="38" t="s">
        <v>5</v>
      </c>
      <c r="E10" s="38" t="s">
        <v>5</v>
      </c>
      <c r="F10" s="38" t="s">
        <v>5</v>
      </c>
      <c r="G10" s="38" t="s">
        <v>5</v>
      </c>
      <c r="H10" s="38" t="s">
        <v>5</v>
      </c>
      <c r="I10" s="38"/>
      <c r="J10" s="38"/>
      <c r="K10" s="31"/>
    </row>
    <row r="11" spans="1:11" ht="31.5" customHeight="1">
      <c r="A11" s="69">
        <f t="shared" si="0"/>
        <v>0.41666666666666669</v>
      </c>
      <c r="B11" s="69"/>
      <c r="C11" s="31"/>
      <c r="D11" s="20" t="s">
        <v>6</v>
      </c>
      <c r="E11" s="20"/>
      <c r="F11" s="20"/>
      <c r="G11" s="20"/>
      <c r="H11" s="20"/>
      <c r="I11" s="20"/>
      <c r="J11" s="20"/>
      <c r="K11" s="31"/>
    </row>
    <row r="12" spans="1:11" ht="31.5" customHeight="1">
      <c r="A12" s="69">
        <f t="shared" si="0"/>
        <v>0.45833333333333331</v>
      </c>
      <c r="B12" s="69"/>
      <c r="C12" s="31"/>
      <c r="D12" s="20"/>
      <c r="E12" s="20"/>
      <c r="F12" s="20"/>
      <c r="G12" s="20" t="s">
        <v>11</v>
      </c>
      <c r="H12" s="20"/>
      <c r="I12" s="20"/>
      <c r="J12" s="20"/>
      <c r="K12" s="31"/>
    </row>
    <row r="13" spans="1:11" ht="31.5" customHeight="1">
      <c r="A13" s="69">
        <f t="shared" si="0"/>
        <v>0.5</v>
      </c>
      <c r="B13" s="69"/>
      <c r="C13" s="31"/>
      <c r="D13" s="20"/>
      <c r="E13" s="20"/>
      <c r="F13" s="20"/>
      <c r="G13" s="20"/>
      <c r="H13" s="20"/>
      <c r="I13" s="20"/>
      <c r="J13" s="20"/>
      <c r="K13" s="31"/>
    </row>
    <row r="14" spans="1:11" ht="31.5" customHeight="1">
      <c r="A14" s="69">
        <f t="shared" si="0"/>
        <v>0.54166666666666663</v>
      </c>
      <c r="B14" s="69"/>
      <c r="C14" s="31"/>
      <c r="D14" s="20"/>
      <c r="E14" s="20"/>
      <c r="F14" s="20"/>
      <c r="G14" s="20"/>
      <c r="H14" s="20"/>
      <c r="I14" s="20"/>
      <c r="J14" s="20"/>
      <c r="K14" s="31"/>
    </row>
    <row r="15" spans="1:11" ht="31.5" customHeight="1">
      <c r="A15" s="69">
        <f t="shared" si="0"/>
        <v>0.58333333333333337</v>
      </c>
      <c r="B15" s="69"/>
      <c r="C15" s="31"/>
      <c r="D15" s="20"/>
      <c r="E15" s="20"/>
      <c r="F15" s="20"/>
      <c r="G15" s="20"/>
      <c r="H15" s="20"/>
      <c r="I15" s="20"/>
      <c r="J15" s="20"/>
      <c r="K15" s="31"/>
    </row>
    <row r="16" spans="1:11" ht="31.5" customHeight="1">
      <c r="A16" s="69">
        <f t="shared" si="0"/>
        <v>0.625</v>
      </c>
      <c r="B16" s="69"/>
      <c r="C16" s="31"/>
      <c r="D16" s="20"/>
      <c r="E16" s="20"/>
      <c r="F16" s="20"/>
      <c r="G16" s="20"/>
      <c r="H16" s="20"/>
      <c r="I16" s="20"/>
      <c r="J16" s="20"/>
      <c r="K16" s="31"/>
    </row>
    <row r="17" spans="1:11" ht="31.5" customHeight="1">
      <c r="A17" s="69">
        <f t="shared" si="0"/>
        <v>0.66666666666666674</v>
      </c>
      <c r="B17" s="69"/>
      <c r="C17" s="31"/>
      <c r="D17" s="20"/>
      <c r="E17" s="20"/>
      <c r="F17" s="20"/>
      <c r="G17" s="20"/>
      <c r="H17" s="20"/>
      <c r="I17" s="20"/>
      <c r="J17" s="20"/>
      <c r="K17" s="31"/>
    </row>
    <row r="18" spans="1:11" ht="31.5" customHeight="1">
      <c r="A18" s="69">
        <f t="shared" si="0"/>
        <v>0.70833333333333326</v>
      </c>
      <c r="B18" s="69"/>
      <c r="C18" s="31"/>
      <c r="D18" s="20"/>
      <c r="E18" s="20"/>
      <c r="F18" s="20"/>
      <c r="G18" s="20"/>
      <c r="H18" s="20"/>
      <c r="I18" s="20"/>
      <c r="J18" s="20"/>
      <c r="K18" s="31"/>
    </row>
    <row r="19" spans="1:11" ht="31.5" customHeight="1">
      <c r="A19" s="69">
        <f t="shared" ref="A19:A33" si="1">開始時間+TIME(0,(ROW(A10)-1)*時間間隔,0)</f>
        <v>0.75</v>
      </c>
      <c r="B19" s="69"/>
      <c r="C19" s="31"/>
      <c r="D19" s="20"/>
      <c r="E19" s="20"/>
      <c r="F19" s="20"/>
      <c r="G19" s="20"/>
      <c r="H19" s="20"/>
      <c r="I19" s="20"/>
      <c r="J19" s="20"/>
      <c r="K19" s="31"/>
    </row>
    <row r="20" spans="1:11" ht="31.5" customHeight="1">
      <c r="A20" s="69">
        <f t="shared" si="1"/>
        <v>0.79166666666666674</v>
      </c>
      <c r="B20" s="69"/>
      <c r="C20" s="31"/>
      <c r="D20" s="20"/>
      <c r="E20" s="20"/>
      <c r="F20" s="20"/>
      <c r="G20" s="20"/>
      <c r="H20" s="20"/>
      <c r="I20" s="20"/>
      <c r="J20" s="20"/>
      <c r="K20" s="31"/>
    </row>
    <row r="21" spans="1:11" ht="31.5" customHeight="1">
      <c r="A21" s="69">
        <f t="shared" si="1"/>
        <v>0.83333333333333326</v>
      </c>
      <c r="B21" s="69"/>
      <c r="C21" s="31"/>
      <c r="D21" s="20"/>
      <c r="E21" s="20"/>
      <c r="F21" s="20"/>
      <c r="G21" s="20"/>
      <c r="H21" s="20"/>
      <c r="I21" s="20"/>
      <c r="J21" s="20"/>
      <c r="K21" s="31"/>
    </row>
    <row r="22" spans="1:11" ht="31.5" customHeight="1">
      <c r="A22" s="69">
        <f t="shared" si="1"/>
        <v>0.875</v>
      </c>
      <c r="B22" s="69"/>
      <c r="C22" s="31"/>
      <c r="D22" s="20"/>
      <c r="E22" s="20"/>
      <c r="F22" s="20"/>
      <c r="G22" s="20"/>
      <c r="H22" s="20"/>
      <c r="I22" s="20"/>
      <c r="J22" s="20"/>
      <c r="K22" s="31"/>
    </row>
    <row r="23" spans="1:11" ht="31.5" customHeight="1">
      <c r="A23" s="69">
        <f t="shared" si="1"/>
        <v>0.91666666666666663</v>
      </c>
      <c r="B23" s="69"/>
      <c r="C23" s="31"/>
      <c r="D23" s="20"/>
      <c r="E23" s="20"/>
      <c r="F23" s="20"/>
      <c r="G23" s="20"/>
      <c r="H23" s="20"/>
      <c r="I23" s="20"/>
      <c r="J23" s="20"/>
      <c r="K23" s="31"/>
    </row>
    <row r="24" spans="1:11" ht="31.5" customHeight="1">
      <c r="A24" s="69">
        <f t="shared" si="1"/>
        <v>0.95833333333333337</v>
      </c>
      <c r="B24" s="69"/>
      <c r="C24" s="31"/>
      <c r="D24" s="20"/>
      <c r="E24" s="20"/>
      <c r="F24" s="20"/>
      <c r="G24" s="20"/>
      <c r="H24" s="20"/>
      <c r="I24" s="20"/>
      <c r="J24" s="20"/>
      <c r="K24" s="31"/>
    </row>
    <row r="25" spans="1:11" ht="31.5" customHeight="1">
      <c r="A25" s="69">
        <f t="shared" si="1"/>
        <v>1</v>
      </c>
      <c r="B25" s="69"/>
      <c r="C25" s="31"/>
      <c r="D25" s="20"/>
      <c r="E25" s="20"/>
      <c r="F25" s="20"/>
      <c r="G25" s="20"/>
      <c r="H25" s="20"/>
      <c r="I25" s="20"/>
      <c r="J25" s="20"/>
      <c r="K25" s="31"/>
    </row>
    <row r="26" spans="1:11" ht="31.5" customHeight="1">
      <c r="A26" s="69">
        <f t="shared" si="1"/>
        <v>1.0416666666666665</v>
      </c>
      <c r="B26" s="69"/>
      <c r="C26" s="31"/>
      <c r="D26" s="20"/>
      <c r="E26" s="20"/>
      <c r="F26" s="20"/>
      <c r="G26" s="20"/>
      <c r="H26" s="20"/>
      <c r="I26" s="20"/>
      <c r="J26" s="20"/>
      <c r="K26" s="31"/>
    </row>
    <row r="27" spans="1:11" ht="31.5" customHeight="1">
      <c r="A27" s="69">
        <f t="shared" si="1"/>
        <v>1.0833333333333335</v>
      </c>
      <c r="B27" s="69"/>
      <c r="C27" s="31"/>
      <c r="D27" s="20"/>
      <c r="E27" s="20"/>
      <c r="F27" s="20"/>
      <c r="G27" s="20"/>
      <c r="H27" s="20"/>
      <c r="I27" s="20"/>
      <c r="J27" s="20"/>
      <c r="K27" s="31"/>
    </row>
    <row r="28" spans="1:11" ht="31.5" customHeight="1">
      <c r="A28" s="69">
        <f t="shared" si="1"/>
        <v>1.125</v>
      </c>
      <c r="B28" s="69"/>
      <c r="C28" s="31"/>
      <c r="D28" s="20"/>
      <c r="E28" s="20"/>
      <c r="F28" s="20"/>
      <c r="G28" s="20"/>
      <c r="H28" s="20"/>
      <c r="I28" s="20"/>
      <c r="J28" s="20"/>
      <c r="K28" s="31"/>
    </row>
    <row r="29" spans="1:11" ht="31.5" customHeight="1">
      <c r="A29" s="69">
        <f t="shared" si="1"/>
        <v>1.1666666666666665</v>
      </c>
      <c r="B29" s="69"/>
      <c r="C29" s="31"/>
      <c r="D29" s="20"/>
      <c r="E29" s="20"/>
      <c r="F29" s="20"/>
      <c r="G29" s="20"/>
      <c r="H29" s="20"/>
      <c r="I29" s="20"/>
      <c r="J29" s="20"/>
      <c r="K29" s="31"/>
    </row>
    <row r="30" spans="1:11" ht="31.5" customHeight="1">
      <c r="A30" s="69">
        <f t="shared" si="1"/>
        <v>1.2083333333333335</v>
      </c>
      <c r="B30" s="69"/>
      <c r="C30" s="31"/>
      <c r="D30" s="20"/>
      <c r="E30" s="20"/>
      <c r="F30" s="20"/>
      <c r="G30" s="20"/>
      <c r="H30" s="20"/>
      <c r="I30" s="20"/>
      <c r="J30" s="20"/>
      <c r="K30" s="31"/>
    </row>
    <row r="31" spans="1:11" ht="31.5" customHeight="1">
      <c r="A31" s="69">
        <f t="shared" si="1"/>
        <v>1.25</v>
      </c>
      <c r="B31" s="69"/>
      <c r="C31" s="31"/>
      <c r="D31" s="20"/>
      <c r="E31" s="20"/>
      <c r="F31" s="20"/>
      <c r="G31" s="20"/>
      <c r="H31" s="20"/>
      <c r="I31" s="20"/>
      <c r="J31" s="20"/>
      <c r="K31" s="31"/>
    </row>
    <row r="32" spans="1:11" ht="31.5" customHeight="1">
      <c r="A32" s="69">
        <f t="shared" si="1"/>
        <v>1.2916666666666665</v>
      </c>
      <c r="B32" s="69"/>
      <c r="C32" s="31"/>
      <c r="D32" s="20"/>
      <c r="E32" s="20"/>
      <c r="F32" s="20"/>
      <c r="G32" s="20"/>
      <c r="H32" s="20"/>
      <c r="I32" s="20"/>
      <c r="J32" s="20"/>
      <c r="K32" s="31"/>
    </row>
    <row r="33" spans="1:11" ht="31.5" customHeight="1">
      <c r="A33" s="69">
        <f t="shared" si="1"/>
        <v>1.3333333333333335</v>
      </c>
      <c r="B33" s="69"/>
      <c r="C33" s="31"/>
      <c r="D33" s="20"/>
      <c r="E33" s="20"/>
      <c r="F33" s="20"/>
      <c r="G33" s="20"/>
      <c r="H33" s="20"/>
      <c r="I33" s="20"/>
      <c r="J33" s="20"/>
      <c r="K33" s="31"/>
    </row>
  </sheetData>
  <mergeCells count="27">
    <mergeCell ref="A27:B27"/>
    <mergeCell ref="A28:B28"/>
    <mergeCell ref="A21:B21"/>
    <mergeCell ref="A22:B22"/>
    <mergeCell ref="A23:B23"/>
    <mergeCell ref="A24:B24"/>
    <mergeCell ref="A25:B25"/>
    <mergeCell ref="A17:B17"/>
    <mergeCell ref="A18:B18"/>
    <mergeCell ref="A19:B19"/>
    <mergeCell ref="A20:B20"/>
    <mergeCell ref="A26:B26"/>
    <mergeCell ref="A12:B12"/>
    <mergeCell ref="A13:B13"/>
    <mergeCell ref="A14:B14"/>
    <mergeCell ref="A15:B15"/>
    <mergeCell ref="A16:B16"/>
    <mergeCell ref="D7:E7"/>
    <mergeCell ref="I5:J6"/>
    <mergeCell ref="G6:H6"/>
    <mergeCell ref="A10:B10"/>
    <mergeCell ref="A11:B11"/>
    <mergeCell ref="A29:B29"/>
    <mergeCell ref="A30:B30"/>
    <mergeCell ref="A31:B31"/>
    <mergeCell ref="A32:B32"/>
    <mergeCell ref="A33:B33"/>
  </mergeCells>
  <phoneticPr fontId="28" type="noConversion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  <pageSetUpPr autoPageBreaks="0" fitToPage="1"/>
  </sheetPr>
  <dimension ref="A1:I22"/>
  <sheetViews>
    <sheetView showGridLines="0" zoomScale="125" zoomScaleNormal="125" workbookViewId="0"/>
  </sheetViews>
  <sheetFormatPr defaultColWidth="9.140625" defaultRowHeight="33" customHeight="1"/>
  <cols>
    <col min="1" max="1" width="3.42578125" style="2" customWidth="1"/>
    <col min="2" max="2" width="42.5703125" style="3" customWidth="1"/>
    <col min="3" max="3" width="19.7109375" style="3" customWidth="1"/>
    <col min="4" max="4" width="42.42578125" style="3" customWidth="1"/>
    <col min="5" max="5" width="16.85546875" style="26" customWidth="1"/>
    <col min="6" max="6" width="16.85546875" style="4" customWidth="1"/>
    <col min="7" max="7" width="16.85546875" style="26" customWidth="1"/>
    <col min="8" max="8" width="16.85546875" style="2" customWidth="1"/>
    <col min="9" max="9" width="3.5703125" style="2" customWidth="1"/>
    <col min="10" max="16384" width="9.140625" style="2"/>
  </cols>
  <sheetData>
    <row r="1" spans="1:9" s="1" customFormat="1" ht="6" customHeight="1">
      <c r="A1" s="39"/>
      <c r="B1" s="40"/>
      <c r="C1" s="40"/>
      <c r="D1" s="40"/>
      <c r="E1" s="40"/>
      <c r="F1" s="40"/>
      <c r="G1" s="40"/>
      <c r="H1" s="40"/>
      <c r="I1" s="40" t="s">
        <v>17</v>
      </c>
    </row>
    <row r="2" spans="1:9" s="1" customFormat="1" ht="15.75">
      <c r="A2" s="29"/>
      <c r="B2" s="29" t="s">
        <v>18</v>
      </c>
      <c r="C2" s="40"/>
      <c r="D2" s="40"/>
      <c r="E2" s="40"/>
      <c r="F2" s="40"/>
      <c r="G2" s="40"/>
      <c r="H2" s="40"/>
      <c r="I2" s="40"/>
    </row>
    <row r="3" spans="1:9" s="10" customFormat="1" ht="31.5" customHeight="1">
      <c r="A3" s="9"/>
      <c r="B3" s="9" t="s">
        <v>19</v>
      </c>
    </row>
    <row r="4" spans="1:9" s="1" customFormat="1" ht="6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6" customHeight="1">
      <c r="A5" s="41"/>
      <c r="B5" s="41"/>
      <c r="C5" s="41"/>
      <c r="D5" s="41"/>
      <c r="E5" s="41"/>
      <c r="F5" s="41"/>
      <c r="G5" s="71" t="str">
        <f>學期!I5</f>
        <v>年份</v>
      </c>
      <c r="H5" s="71"/>
      <c r="I5" s="41"/>
    </row>
    <row r="6" spans="1:9" ht="33" customHeight="1">
      <c r="A6" s="41"/>
      <c r="B6" s="42"/>
      <c r="C6" s="41"/>
      <c r="D6" s="41"/>
      <c r="E6" s="43"/>
      <c r="F6" s="43"/>
      <c r="G6" s="71"/>
      <c r="H6" s="71"/>
      <c r="I6" s="41"/>
    </row>
    <row r="7" spans="1:9" s="18" customFormat="1" ht="39.75" customHeight="1">
      <c r="A7" s="44"/>
      <c r="B7" s="24" t="s">
        <v>20</v>
      </c>
      <c r="C7" s="24"/>
      <c r="D7" s="17"/>
    </row>
    <row r="8" spans="1:9" ht="16.5" thickBot="1">
      <c r="A8" s="41"/>
      <c r="B8" s="11" t="s">
        <v>21</v>
      </c>
      <c r="C8" s="45"/>
      <c r="D8" s="11" t="s">
        <v>21</v>
      </c>
      <c r="E8" s="41"/>
      <c r="F8" s="41"/>
      <c r="G8" s="41"/>
      <c r="H8" s="41"/>
      <c r="I8" s="41"/>
    </row>
    <row r="9" spans="1:9" ht="25.5" customHeight="1" thickBot="1">
      <c r="A9" s="41"/>
      <c r="B9" s="46">
        <f>AVERAGE(課程[成績])</f>
        <v>3.5</v>
      </c>
      <c r="C9" s="25" t="str">
        <f>TEXT(AVERAGEIF(課程[是否修完],"是",課程[成績]),"0.00")&amp;" 目前 GPA"</f>
        <v>3.50 目前 GPA</v>
      </c>
      <c r="D9" s="46">
        <f>COUNTIF(課程[是否修完],"是")/COUNTA(課程[課程名稱])</f>
        <v>0.66666666666666663</v>
      </c>
      <c r="E9" s="25" t="str">
        <f>TEXT(COUNTIF(課程[是否修完],"是")/COUNTA(課程[課程名稱]),"0%")&amp;" 已完成"</f>
        <v>67% 已完成</v>
      </c>
      <c r="F9" s="41"/>
      <c r="G9" s="41"/>
      <c r="H9" s="41"/>
      <c r="I9" s="41"/>
    </row>
    <row r="10" spans="1:9" ht="37.5" customHeight="1">
      <c r="A10" s="41"/>
      <c r="B10" s="21" t="s">
        <v>22</v>
      </c>
      <c r="C10" s="41"/>
      <c r="D10" s="41"/>
      <c r="E10" s="41"/>
      <c r="F10" s="41"/>
      <c r="G10" s="41"/>
      <c r="H10" s="41"/>
      <c r="I10" s="41"/>
    </row>
    <row r="11" spans="1:9" ht="33" customHeight="1">
      <c r="A11" s="41"/>
      <c r="B11" s="22" t="s">
        <v>23</v>
      </c>
      <c r="C11" s="23" t="s">
        <v>33</v>
      </c>
      <c r="D11" s="23" t="s">
        <v>36</v>
      </c>
      <c r="E11" s="23" t="s">
        <v>37</v>
      </c>
      <c r="F11" s="41"/>
      <c r="G11" s="41"/>
      <c r="H11" s="41"/>
      <c r="I11" s="41"/>
    </row>
    <row r="12" spans="1:9" ht="33" customHeight="1">
      <c r="A12" s="41"/>
      <c r="B12" s="47" t="s">
        <v>24</v>
      </c>
      <c r="C12" s="48">
        <f>IF(SUMIF(課程[需求],學分!$B12,課程[學分])=0,"0",SUMIF(課程[需求],學分!$B12,課程[學分]))</f>
        <v>4</v>
      </c>
      <c r="D12" s="49">
        <f>SUMIFS(課程[學分],課程[需求],學分!$B12,課程[是否修完],"是")</f>
        <v>4</v>
      </c>
      <c r="E12" s="48">
        <f>SUMIF(課程[需求],學分!$B12,課程[學分])-SUMIFS(課程[學分],課程[需求],學分!$B12,課程[是否修完],"是")</f>
        <v>0</v>
      </c>
      <c r="F12" s="41"/>
      <c r="G12" s="41"/>
      <c r="H12" s="41"/>
      <c r="I12" s="41"/>
    </row>
    <row r="13" spans="1:9" ht="33" customHeight="1">
      <c r="A13" s="41"/>
      <c r="B13" s="50" t="s">
        <v>25</v>
      </c>
      <c r="C13" s="51">
        <f>IF(SUMIF(課程[需求],學分!$B13,課程[學分])=0,"0",SUMIF(課程[需求],學分!$B13,課程[學分]))</f>
        <v>3</v>
      </c>
      <c r="D13" s="52">
        <f>SUMIFS(課程[學分],課程[需求],學分!$B13,課程[是否修完],"是")</f>
        <v>0</v>
      </c>
      <c r="E13" s="51">
        <f>SUMIF(課程[需求],學分!$B13,課程[學分])-SUMIFS(課程[學分],課程[需求],學分!$B13,課程[是否修完],"是")</f>
        <v>3</v>
      </c>
      <c r="F13" s="41"/>
      <c r="G13" s="41"/>
      <c r="H13" s="41"/>
      <c r="I13" s="41"/>
    </row>
    <row r="14" spans="1:9" ht="33" customHeight="1">
      <c r="A14" s="41"/>
      <c r="B14" s="50" t="s">
        <v>26</v>
      </c>
      <c r="C14" s="51">
        <f>IF(SUMIF(課程[需求],學分!$B14,課程[學分])=0,"0",SUMIF(課程[需求],學分!$B14,課程[學分]))</f>
        <v>2</v>
      </c>
      <c r="D14" s="49">
        <f>SUMIFS(課程[學分],課程[需求],學分!$B14,課程[是否修完],"是")</f>
        <v>2</v>
      </c>
      <c r="E14" s="51">
        <f>SUMIF(課程[需求],學分!$B14,課程[學分])-SUMIFS(課程[學分],課程[需求],學分!$B14,課程[是否修完],"是")</f>
        <v>0</v>
      </c>
      <c r="F14" s="41"/>
      <c r="G14" s="41"/>
      <c r="H14" s="41"/>
      <c r="I14" s="41"/>
    </row>
    <row r="15" spans="1:9" ht="33" customHeight="1">
      <c r="A15" s="41"/>
      <c r="B15" s="50" t="s">
        <v>27</v>
      </c>
      <c r="C15" s="51" t="str">
        <f>IF(SUMIF(課程[需求],學分!$B15,課程[學分])=0,"0",SUMIF(課程[需求],學分!$B15,課程[學分]))</f>
        <v>0</v>
      </c>
      <c r="D15" s="49">
        <f>SUMIFS(課程[學分],課程[需求],學分!$B15,課程[是否修完],"是")</f>
        <v>0</v>
      </c>
      <c r="E15" s="51">
        <f>SUMIF(課程[需求],學分!$B15,課程[學分])-SUMIFS(課程[學分],課程[需求],學分!$B15,課程[是否修完],"是")</f>
        <v>0</v>
      </c>
      <c r="F15" s="41"/>
      <c r="G15" s="41"/>
      <c r="H15" s="41"/>
      <c r="I15" s="41"/>
    </row>
    <row r="16" spans="1:9" ht="33" customHeight="1">
      <c r="A16" s="41"/>
      <c r="B16" s="50" t="s">
        <v>87</v>
      </c>
      <c r="C16" s="51">
        <f>SUBTOTAL(109,學分!$C$12:$C$15)</f>
        <v>9</v>
      </c>
      <c r="D16" s="53">
        <f>SUBTOTAL(109,學分!$D$12:$D$15)</f>
        <v>6</v>
      </c>
      <c r="E16" s="51">
        <f>SUBTOTAL(109,學分!$E$12:$E$15)</f>
        <v>3</v>
      </c>
      <c r="F16" s="41"/>
      <c r="G16" s="41"/>
      <c r="H16" s="41"/>
      <c r="I16" s="41"/>
    </row>
    <row r="17" spans="1:9" ht="33" customHeight="1">
      <c r="A17" s="41"/>
      <c r="B17" s="54"/>
      <c r="C17" s="54"/>
      <c r="D17" s="54"/>
      <c r="E17" s="54"/>
      <c r="F17" s="41"/>
      <c r="G17" s="41"/>
      <c r="H17" s="41"/>
      <c r="I17" s="41"/>
    </row>
    <row r="18" spans="1:9" ht="33" customHeight="1">
      <c r="A18" s="41"/>
      <c r="B18" s="55" t="s">
        <v>28</v>
      </c>
      <c r="C18" s="54"/>
      <c r="D18" s="54"/>
      <c r="E18" s="54"/>
      <c r="F18" s="41"/>
      <c r="G18" s="41"/>
      <c r="H18" s="41"/>
      <c r="I18" s="41"/>
    </row>
    <row r="19" spans="1:9" ht="33" customHeight="1">
      <c r="A19" s="41"/>
      <c r="B19" s="56" t="s">
        <v>29</v>
      </c>
      <c r="C19" s="56" t="s">
        <v>34</v>
      </c>
      <c r="D19" s="56" t="s">
        <v>23</v>
      </c>
      <c r="E19" s="56" t="s">
        <v>38</v>
      </c>
      <c r="F19" s="56" t="s">
        <v>39</v>
      </c>
      <c r="G19" s="56" t="s">
        <v>42</v>
      </c>
      <c r="H19" s="56" t="s">
        <v>91</v>
      </c>
      <c r="I19" s="41"/>
    </row>
    <row r="20" spans="1:9" ht="33" customHeight="1">
      <c r="A20" s="41"/>
      <c r="B20" s="56" t="s">
        <v>30</v>
      </c>
      <c r="C20" s="56" t="s">
        <v>35</v>
      </c>
      <c r="D20" s="56" t="s">
        <v>24</v>
      </c>
      <c r="E20" s="67">
        <v>4</v>
      </c>
      <c r="F20" s="57" t="s">
        <v>40</v>
      </c>
      <c r="G20" s="68">
        <v>4</v>
      </c>
      <c r="H20" s="56" t="s">
        <v>43</v>
      </c>
      <c r="I20" s="41"/>
    </row>
    <row r="21" spans="1:9" ht="33" customHeight="1">
      <c r="A21" s="41"/>
      <c r="B21" s="56" t="s">
        <v>31</v>
      </c>
      <c r="C21" s="56" t="s">
        <v>35</v>
      </c>
      <c r="D21" s="56" t="s">
        <v>25</v>
      </c>
      <c r="E21" s="67">
        <v>3</v>
      </c>
      <c r="F21" s="57" t="s">
        <v>41</v>
      </c>
      <c r="G21" s="68"/>
      <c r="H21" s="56" t="s">
        <v>43</v>
      </c>
      <c r="I21" s="41"/>
    </row>
    <row r="22" spans="1:9" ht="33" customHeight="1">
      <c r="A22" s="41"/>
      <c r="B22" s="56" t="s">
        <v>32</v>
      </c>
      <c r="C22" s="56" t="s">
        <v>35</v>
      </c>
      <c r="D22" s="56" t="s">
        <v>26</v>
      </c>
      <c r="E22" s="67">
        <v>2</v>
      </c>
      <c r="F22" s="57" t="s">
        <v>40</v>
      </c>
      <c r="G22" s="68">
        <v>3</v>
      </c>
      <c r="H22" s="56" t="s">
        <v>43</v>
      </c>
      <c r="I22" s="41"/>
    </row>
  </sheetData>
  <dataConsolidate/>
  <mergeCells count="1">
    <mergeCell ref="G5:H6"/>
  </mergeCells>
  <phoneticPr fontId="28" type="noConversion"/>
  <conditionalFormatting sqref="D12">
    <cfRule type="dataBar" priority="1">
      <dataBar>
        <cfvo type="num" val="0"/>
        <cfvo type="num" val="$C$12"/>
        <color theme="1" tint="0.249977111117893"/>
      </dataBar>
      <extLst>
        <ext xmlns:x14="http://schemas.microsoft.com/office/spreadsheetml/2009/9/main" uri="{B025F937-C7B1-47D3-B67F-A62EFF666E3E}">
          <x14:id>{97281906-F426-4416-8466-F98FF6C2232D}</x14:id>
        </ext>
      </extLst>
    </cfRule>
  </conditionalFormatting>
  <conditionalFormatting sqref="B9">
    <cfRule type="dataBar" priority="6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9">
    <cfRule type="dataBar" priority="5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conditionalFormatting sqref="D13">
    <cfRule type="dataBar" priority="2">
      <dataBar>
        <cfvo type="min"/>
        <cfvo type="num" val="$C$13"/>
        <color theme="1" tint="0.249977111117893"/>
      </dataBar>
      <extLst>
        <ext xmlns:x14="http://schemas.microsoft.com/office/spreadsheetml/2009/9/main" uri="{B025F937-C7B1-47D3-B67F-A62EFF666E3E}">
          <x14:id>{F3A028B5-7D74-41DD-9B58-9320E1D6C27E}</x14:id>
        </ext>
      </extLst>
    </cfRule>
  </conditionalFormatting>
  <conditionalFormatting sqref="D14">
    <cfRule type="dataBar" priority="3">
      <dataBar>
        <cfvo type="min"/>
        <cfvo type="num" val="$C$14"/>
        <color theme="1" tint="0.249977111117893"/>
      </dataBar>
      <extLst>
        <ext xmlns:x14="http://schemas.microsoft.com/office/spreadsheetml/2009/9/main" uri="{B025F937-C7B1-47D3-B67F-A62EFF666E3E}">
          <x14:id>{AF4216A9-2171-4C93-8894-02D93CB3557B}</x14:id>
        </ext>
      </extLst>
    </cfRule>
  </conditionalFormatting>
  <conditionalFormatting sqref="D15">
    <cfRule type="dataBar" priority="4">
      <dataBar>
        <cfvo type="min"/>
        <cfvo type="num" val="$C$15"/>
        <color theme="1" tint="0.249977111117893"/>
      </dataBar>
      <extLst>
        <ext xmlns:x14="http://schemas.microsoft.com/office/spreadsheetml/2009/9/main" uri="{B025F937-C7B1-47D3-B67F-A62EFF666E3E}">
          <x14:id>{6952529D-8707-4F04-82CA-BF3B636ADB8D}</x14:id>
        </ext>
      </extLst>
    </cfRule>
  </conditionalFormatting>
  <dataValidations count="3">
    <dataValidation type="decimal" errorStyle="warning" allowBlank="1" showInputMessage="1" showErrorMessage="1" errorTitle="抱歉！" error="成績採 GPA (未加權) 制計算，輸入的值應介於 0 到 4 之間。" sqref="G20:G22" xr:uid="{00000000-0002-0000-0100-000000000000}">
      <formula1>0</formula1>
      <formula2>4</formula2>
    </dataValidation>
    <dataValidation allowBlank="1" showErrorMessage="1" errorTitle="有錯誤的完成值" error="請挑選所列的其中一個值。" sqref="F19" xr:uid="{00000000-0002-0000-0100-000001000000}"/>
    <dataValidation type="list" allowBlank="1" showErrorMessage="1" errorTitle="這不是所列的值。" error="請挑選清單中的值。" sqref="F20:F22" xr:uid="{00000000-0002-0000-0100-000002000000}">
      <formula1>"是,否"</formula1>
    </dataValidation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281906-F426-4416-8466-F98FF6C2232D}">
            <x14:dataBar minLength="0" maxLength="100" gradient="0">
              <x14:cfvo type="num">
                <xm:f>0</xm:f>
              </x14:cfvo>
              <x14:cfvo type="num">
                <xm:f>$C$12</xm:f>
              </x14:cfvo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B9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D9</xm:sqref>
        </x14:conditionalFormatting>
        <x14:conditionalFormatting xmlns:xm="http://schemas.microsoft.com/office/excel/2006/main">
          <x14:cfRule type="dataBar" id="{F3A028B5-7D74-41DD-9B58-9320E1D6C27E}">
            <x14:dataBar minLength="0" maxLength="100" gradient="0">
              <x14:cfvo type="autoMin"/>
              <x14:cfvo type="num">
                <xm:f>$C$13</xm:f>
              </x14:cfvo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AF4216A9-2171-4C93-8894-02D93CB3557B}">
            <x14:dataBar minLength="0" maxLength="100" gradient="0">
              <x14:cfvo type="autoMin"/>
              <x14:cfvo type="num">
                <xm:f>$C$14</xm:f>
              </x14:cfvo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6952529D-8707-4F04-82CA-BF3B636ADB8D}">
            <x14:dataBar minLength="0" maxLength="100" gradient="0">
              <x14:cfvo type="autoMin"/>
              <x14:cfvo type="num">
                <xm:f>$C$15</xm:f>
              </x14:cfvo>
              <x14:negativeFillColor rgb="FFFF0000"/>
              <x14:axisColor rgb="FF000000"/>
            </x14:dataBar>
          </x14:cfRule>
          <xm:sqref>D15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autoPageBreaks="0" fitToPage="1"/>
  </sheetPr>
  <dimension ref="A1:K27"/>
  <sheetViews>
    <sheetView showGridLines="0" zoomScale="125" zoomScaleNormal="125" workbookViewId="0"/>
  </sheetViews>
  <sheetFormatPr defaultColWidth="9.140625" defaultRowHeight="33" customHeight="1"/>
  <cols>
    <col min="1" max="1" width="3.42578125" style="2" customWidth="1"/>
    <col min="2" max="2" width="28.7109375" style="2" customWidth="1"/>
    <col min="3" max="3" width="16.85546875" style="27" customWidth="1"/>
    <col min="4" max="4" width="9" style="2" customWidth="1"/>
    <col min="5" max="5" width="30.5703125" style="2" customWidth="1"/>
    <col min="6" max="6" width="16.85546875" style="27" customWidth="1"/>
    <col min="7" max="7" width="9" style="2" customWidth="1"/>
    <col min="8" max="8" width="30.28515625" style="2" customWidth="1"/>
    <col min="9" max="9" width="12.28515625" style="27" customWidth="1"/>
    <col min="10" max="10" width="15.7109375" style="27" customWidth="1"/>
    <col min="11" max="11" width="3.5703125" style="2" customWidth="1"/>
    <col min="12" max="16384" width="9.140625" style="2"/>
  </cols>
  <sheetData>
    <row r="1" spans="1:11" s="1" customFormat="1" ht="6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 t="s">
        <v>17</v>
      </c>
    </row>
    <row r="2" spans="1:11" s="1" customFormat="1" ht="15.75">
      <c r="A2" s="29"/>
      <c r="B2" s="29" t="s">
        <v>18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s="10" customFormat="1" ht="31.5" customHeight="1">
      <c r="A3" s="9"/>
      <c r="B3" s="9" t="s">
        <v>44</v>
      </c>
    </row>
    <row r="4" spans="1:11" s="1" customFormat="1" ht="6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6" customHeight="1">
      <c r="A5" s="41"/>
      <c r="B5" s="41"/>
      <c r="C5" s="41"/>
      <c r="D5" s="41"/>
      <c r="E5" s="41"/>
      <c r="F5" s="41"/>
      <c r="G5" s="41"/>
      <c r="H5" s="41"/>
      <c r="I5" s="71" t="str">
        <f>學期!I5</f>
        <v>年份</v>
      </c>
      <c r="J5" s="71"/>
      <c r="K5" s="41"/>
    </row>
    <row r="6" spans="1:11" ht="33" customHeight="1">
      <c r="A6" s="41"/>
      <c r="B6" s="41"/>
      <c r="C6" s="41"/>
      <c r="D6" s="41"/>
      <c r="E6" s="41"/>
      <c r="F6" s="41"/>
      <c r="G6" s="41"/>
      <c r="H6" s="41"/>
      <c r="I6" s="71"/>
      <c r="J6" s="71"/>
      <c r="K6" s="41"/>
    </row>
    <row r="7" spans="1:11" s="18" customFormat="1" ht="39.75" customHeight="1">
      <c r="B7" s="17" t="s">
        <v>45</v>
      </c>
    </row>
    <row r="8" spans="1:11" ht="13.5">
      <c r="A8" s="41"/>
      <c r="B8" s="12" t="s">
        <v>46</v>
      </c>
      <c r="C8" s="58"/>
      <c r="D8" s="58"/>
      <c r="E8" s="58"/>
      <c r="F8" s="58"/>
      <c r="G8" s="58"/>
      <c r="H8" s="58"/>
      <c r="I8" s="58"/>
      <c r="J8" s="58"/>
      <c r="K8" s="41"/>
    </row>
    <row r="9" spans="1:11" ht="32.25" thickBot="1">
      <c r="A9" s="41"/>
      <c r="B9" s="59">
        <f>E13/B13</f>
        <v>0.74545454545454548</v>
      </c>
      <c r="C9" s="41"/>
      <c r="D9" s="41"/>
      <c r="E9" s="41"/>
      <c r="F9" s="41"/>
      <c r="G9" s="41"/>
      <c r="H9" s="41"/>
      <c r="I9" s="41"/>
      <c r="J9" s="41"/>
      <c r="K9" s="41"/>
    </row>
    <row r="10" spans="1:11" ht="25.5" customHeight="1" thickTop="1" thickBot="1">
      <c r="A10" s="41"/>
      <c r="B10" s="73">
        <f>B9</f>
        <v>0.74545454545454548</v>
      </c>
      <c r="C10" s="74"/>
      <c r="D10" s="41"/>
      <c r="E10" s="41"/>
      <c r="F10" s="41"/>
      <c r="G10" s="41"/>
      <c r="H10" s="41"/>
      <c r="I10" s="41"/>
      <c r="J10" s="41"/>
      <c r="K10" s="41"/>
    </row>
    <row r="11" spans="1:11" ht="16.5" customHeight="1" thickTop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s="13" customFormat="1" ht="13.5">
      <c r="B12" s="14" t="s">
        <v>47</v>
      </c>
      <c r="E12" s="14" t="s">
        <v>54</v>
      </c>
      <c r="H12" s="14" t="s">
        <v>65</v>
      </c>
    </row>
    <row r="13" spans="1:11" ht="31.5">
      <c r="A13" s="41"/>
      <c r="B13" s="75">
        <f>C16</f>
        <v>2750</v>
      </c>
      <c r="C13" s="41"/>
      <c r="D13" s="41"/>
      <c r="E13" s="75">
        <f>F16+J16</f>
        <v>2050</v>
      </c>
      <c r="F13" s="41"/>
      <c r="G13" s="41"/>
      <c r="H13" s="75">
        <f>B13-E13</f>
        <v>700</v>
      </c>
      <c r="I13" s="41"/>
      <c r="J13" s="41"/>
      <c r="K13" s="41"/>
    </row>
    <row r="14" spans="1:11" ht="26.2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3.5">
      <c r="A15" s="41"/>
      <c r="B15" s="41"/>
      <c r="C15" s="41"/>
      <c r="D15" s="41"/>
      <c r="E15" s="41"/>
      <c r="F15" s="41"/>
      <c r="G15" s="41"/>
      <c r="H15" s="41"/>
      <c r="I15" s="60" t="s">
        <v>73</v>
      </c>
      <c r="J15" s="41">
        <v>4</v>
      </c>
      <c r="K15" s="41"/>
    </row>
    <row r="16" spans="1:11" s="13" customFormat="1" ht="13.5">
      <c r="B16" s="14" t="s">
        <v>90</v>
      </c>
      <c r="C16" s="76">
        <f>SUM(月收入[金額])</f>
        <v>2750</v>
      </c>
      <c r="D16" s="14"/>
      <c r="E16" s="14" t="s">
        <v>89</v>
      </c>
      <c r="F16" s="76">
        <f>SUM(月支出[金額])</f>
        <v>1675</v>
      </c>
      <c r="G16" s="14"/>
      <c r="H16" s="14" t="s">
        <v>88</v>
      </c>
      <c r="I16" s="76">
        <f>SUM(學期支出[金額])</f>
        <v>1500</v>
      </c>
      <c r="J16" s="76">
        <f>SUM(學期支出[每月])</f>
        <v>375</v>
      </c>
    </row>
    <row r="17" spans="1:11" s="3" customFormat="1" ht="48" customHeight="1">
      <c r="A17" s="61"/>
      <c r="B17" s="61" t="s">
        <v>48</v>
      </c>
      <c r="C17" s="60" t="s">
        <v>53</v>
      </c>
      <c r="D17" s="61"/>
      <c r="E17" s="61" t="s">
        <v>48</v>
      </c>
      <c r="F17" s="60" t="s">
        <v>53</v>
      </c>
      <c r="G17" s="61"/>
      <c r="H17" s="61" t="s">
        <v>66</v>
      </c>
      <c r="I17" s="60" t="s">
        <v>53</v>
      </c>
      <c r="J17" s="60" t="s">
        <v>74</v>
      </c>
      <c r="K17" s="61"/>
    </row>
    <row r="18" spans="1:11" ht="33" customHeight="1">
      <c r="A18" s="41"/>
      <c r="B18" s="41" t="s">
        <v>49</v>
      </c>
      <c r="C18" s="77">
        <v>1500</v>
      </c>
      <c r="D18" s="41"/>
      <c r="E18" s="41" t="s">
        <v>55</v>
      </c>
      <c r="F18" s="77">
        <v>300</v>
      </c>
      <c r="G18" s="41"/>
      <c r="H18" s="41" t="s">
        <v>67</v>
      </c>
      <c r="I18" s="77">
        <v>750</v>
      </c>
      <c r="J18" s="77">
        <f>學期支出[[#This Row],[金額]]/$J$15</f>
        <v>187.5</v>
      </c>
      <c r="K18" s="41"/>
    </row>
    <row r="19" spans="1:11" ht="33" customHeight="1">
      <c r="A19" s="41"/>
      <c r="B19" s="41" t="s">
        <v>50</v>
      </c>
      <c r="C19" s="77">
        <v>500</v>
      </c>
      <c r="D19" s="41"/>
      <c r="E19" s="41" t="s">
        <v>56</v>
      </c>
      <c r="F19" s="77">
        <v>50</v>
      </c>
      <c r="G19" s="41"/>
      <c r="H19" s="41" t="s">
        <v>68</v>
      </c>
      <c r="I19" s="77">
        <v>250</v>
      </c>
      <c r="J19" s="77">
        <f>學期支出[[#This Row],[金額]]/$J$15</f>
        <v>62.5</v>
      </c>
      <c r="K19" s="41"/>
    </row>
    <row r="20" spans="1:11" ht="33" customHeight="1">
      <c r="A20" s="41"/>
      <c r="B20" s="41" t="s">
        <v>51</v>
      </c>
      <c r="C20" s="77">
        <v>500</v>
      </c>
      <c r="D20" s="41"/>
      <c r="E20" s="41" t="s">
        <v>57</v>
      </c>
      <c r="F20" s="77">
        <v>75</v>
      </c>
      <c r="G20" s="41"/>
      <c r="H20" s="41" t="s">
        <v>69</v>
      </c>
      <c r="I20" s="77">
        <v>500</v>
      </c>
      <c r="J20" s="77">
        <f>學期支出[[#This Row],[金額]]/$J$15</f>
        <v>125</v>
      </c>
      <c r="K20" s="41"/>
    </row>
    <row r="21" spans="1:11" ht="33" customHeight="1">
      <c r="A21" s="41"/>
      <c r="B21" s="41" t="s">
        <v>52</v>
      </c>
      <c r="C21" s="77">
        <v>250</v>
      </c>
      <c r="D21" s="41"/>
      <c r="E21" s="41" t="s">
        <v>58</v>
      </c>
      <c r="F21" s="77">
        <v>250</v>
      </c>
      <c r="G21" s="41"/>
      <c r="H21" s="41" t="s">
        <v>70</v>
      </c>
      <c r="I21" s="77">
        <v>0</v>
      </c>
      <c r="J21" s="77">
        <f>學期支出[[#This Row],[金額]]/$J$15</f>
        <v>0</v>
      </c>
      <c r="K21" s="41"/>
    </row>
    <row r="22" spans="1:11" ht="33" customHeight="1">
      <c r="A22" s="41"/>
      <c r="B22" s="41"/>
      <c r="C22" s="62"/>
      <c r="D22" s="41"/>
      <c r="E22" s="41" t="s">
        <v>59</v>
      </c>
      <c r="F22" s="77">
        <v>50</v>
      </c>
      <c r="G22" s="41"/>
      <c r="H22" s="41" t="s">
        <v>71</v>
      </c>
      <c r="I22" s="77">
        <v>0</v>
      </c>
      <c r="J22" s="77">
        <f>學期支出[[#This Row],[金額]]/$J$15</f>
        <v>0</v>
      </c>
      <c r="K22" s="41"/>
    </row>
    <row r="23" spans="1:11" ht="33" customHeight="1">
      <c r="A23" s="41"/>
      <c r="B23" s="41"/>
      <c r="C23" s="63"/>
      <c r="D23" s="41"/>
      <c r="E23" s="41" t="s">
        <v>60</v>
      </c>
      <c r="F23" s="77">
        <v>500</v>
      </c>
      <c r="G23" s="41"/>
      <c r="H23" s="41" t="s">
        <v>72</v>
      </c>
      <c r="I23" s="77">
        <v>0</v>
      </c>
      <c r="J23" s="77">
        <f>學期支出[[#This Row],[金額]]/$J$15</f>
        <v>0</v>
      </c>
      <c r="K23" s="41"/>
    </row>
    <row r="24" spans="1:11" ht="33" customHeight="1">
      <c r="A24" s="41"/>
      <c r="B24" s="41"/>
      <c r="C24" s="63"/>
      <c r="D24" s="41"/>
      <c r="E24" s="41" t="s">
        <v>61</v>
      </c>
      <c r="F24" s="77">
        <v>275</v>
      </c>
      <c r="G24" s="41"/>
      <c r="H24" s="41"/>
      <c r="I24" s="64"/>
      <c r="J24" s="64"/>
      <c r="K24" s="41"/>
    </row>
    <row r="25" spans="1:11" ht="33" customHeight="1">
      <c r="A25" s="41"/>
      <c r="B25" s="41"/>
      <c r="C25" s="63"/>
      <c r="D25" s="41"/>
      <c r="E25" s="41" t="s">
        <v>62</v>
      </c>
      <c r="F25" s="77">
        <v>125</v>
      </c>
      <c r="G25" s="41"/>
      <c r="H25" s="41"/>
      <c r="I25" s="63"/>
      <c r="J25" s="63"/>
      <c r="K25" s="41"/>
    </row>
    <row r="26" spans="1:11" ht="33" customHeight="1">
      <c r="A26" s="41"/>
      <c r="B26" s="41"/>
      <c r="C26" s="63"/>
      <c r="D26" s="41"/>
      <c r="E26" s="41" t="s">
        <v>63</v>
      </c>
      <c r="F26" s="77">
        <v>50</v>
      </c>
      <c r="G26" s="41"/>
      <c r="H26" s="41"/>
      <c r="I26" s="63"/>
      <c r="J26" s="63"/>
      <c r="K26" s="41"/>
    </row>
    <row r="27" spans="1:11" ht="33" customHeight="1">
      <c r="A27" s="41"/>
      <c r="B27" s="41"/>
      <c r="C27" s="63"/>
      <c r="D27" s="41"/>
      <c r="E27" s="41" t="s">
        <v>64</v>
      </c>
      <c r="F27" s="77">
        <v>0</v>
      </c>
      <c r="G27" s="41"/>
      <c r="H27" s="41"/>
      <c r="I27" s="63"/>
      <c r="J27" s="63"/>
      <c r="K27" s="41"/>
    </row>
  </sheetData>
  <mergeCells count="2">
    <mergeCell ref="I5:J6"/>
    <mergeCell ref="B10:C10"/>
  </mergeCells>
  <phoneticPr fontId="28" type="noConversion"/>
  <conditionalFormatting sqref="B10">
    <cfRule type="dataBar" priority="1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-0.499984740745262"/>
    <pageSetUpPr autoPageBreaks="0" fitToPage="1"/>
  </sheetPr>
  <dimension ref="A1:H12"/>
  <sheetViews>
    <sheetView showGridLines="0" zoomScale="125" zoomScaleNormal="125" workbookViewId="0"/>
  </sheetViews>
  <sheetFormatPr defaultColWidth="9.140625" defaultRowHeight="33" customHeight="1"/>
  <cols>
    <col min="1" max="1" width="3.42578125" style="2" customWidth="1"/>
    <col min="2" max="2" width="34.28515625" style="2" customWidth="1"/>
    <col min="3" max="3" width="27.42578125" style="2" customWidth="1"/>
    <col min="4" max="4" width="29.5703125" style="2" customWidth="1"/>
    <col min="5" max="5" width="28.85546875" style="2" customWidth="1"/>
    <col min="6" max="6" width="20.28515625" style="2" customWidth="1"/>
    <col min="7" max="7" width="62.85546875" style="5" customWidth="1"/>
    <col min="8" max="8" width="3.5703125" style="2" customWidth="1"/>
    <col min="9" max="16384" width="9.140625" style="2"/>
  </cols>
  <sheetData>
    <row r="1" spans="1:8" s="1" customFormat="1" ht="6" customHeight="1">
      <c r="A1" s="39"/>
      <c r="B1" s="40"/>
      <c r="C1" s="40"/>
      <c r="D1" s="40"/>
      <c r="E1" s="40"/>
      <c r="F1" s="40"/>
      <c r="G1" s="40"/>
      <c r="H1" s="40" t="s">
        <v>17</v>
      </c>
    </row>
    <row r="2" spans="1:8" s="1" customFormat="1" ht="15.75">
      <c r="A2" s="29"/>
      <c r="B2" s="16" t="s">
        <v>18</v>
      </c>
      <c r="C2" s="40"/>
      <c r="D2" s="40"/>
      <c r="E2" s="40"/>
      <c r="F2" s="40"/>
      <c r="G2" s="40"/>
      <c r="H2" s="40"/>
    </row>
    <row r="3" spans="1:8" s="10" customFormat="1" ht="31.5" customHeight="1">
      <c r="A3" s="9"/>
      <c r="B3" s="9" t="s">
        <v>75</v>
      </c>
    </row>
    <row r="4" spans="1:8" s="1" customFormat="1" ht="6" customHeight="1">
      <c r="A4" s="40"/>
      <c r="B4" s="40"/>
      <c r="C4" s="40"/>
      <c r="D4" s="40"/>
      <c r="E4" s="40"/>
      <c r="F4" s="40"/>
      <c r="G4" s="40"/>
      <c r="H4" s="40"/>
    </row>
    <row r="5" spans="1:8" ht="6" customHeight="1">
      <c r="A5" s="41"/>
      <c r="B5" s="41"/>
      <c r="C5" s="41"/>
      <c r="D5" s="41"/>
      <c r="E5" s="41"/>
      <c r="F5" s="71" t="str">
        <f>學期!I5</f>
        <v>年份</v>
      </c>
      <c r="G5" s="71"/>
      <c r="H5" s="41"/>
    </row>
    <row r="6" spans="1:8" ht="33" customHeight="1">
      <c r="A6" s="41"/>
      <c r="B6" s="41"/>
      <c r="C6" s="41"/>
      <c r="D6" s="41"/>
      <c r="E6" s="41"/>
      <c r="F6" s="71"/>
      <c r="G6" s="71"/>
      <c r="H6" s="41"/>
    </row>
    <row r="7" spans="1:8" s="18" customFormat="1" ht="39.75" customHeight="1">
      <c r="B7" s="18" t="s">
        <v>76</v>
      </c>
    </row>
    <row r="8" spans="1:8" ht="31.5">
      <c r="A8" s="41"/>
      <c r="B8" s="65"/>
      <c r="C8" s="41"/>
      <c r="D8" s="41"/>
      <c r="E8" s="41"/>
      <c r="F8" s="41"/>
      <c r="G8" s="41"/>
      <c r="H8" s="41"/>
    </row>
    <row r="9" spans="1:8" ht="13.5">
      <c r="A9" s="41"/>
      <c r="B9" s="15" t="s">
        <v>77</v>
      </c>
      <c r="C9" s="15" t="s">
        <v>79</v>
      </c>
      <c r="D9" s="15" t="s">
        <v>81</v>
      </c>
      <c r="E9" s="15" t="s">
        <v>83</v>
      </c>
      <c r="F9" s="15" t="s">
        <v>85</v>
      </c>
      <c r="G9" s="15" t="s">
        <v>86</v>
      </c>
      <c r="H9" s="41"/>
    </row>
    <row r="10" spans="1:8" ht="33" customHeight="1">
      <c r="A10" s="41"/>
      <c r="B10" s="66" t="s">
        <v>78</v>
      </c>
      <c r="C10" s="66" t="s">
        <v>80</v>
      </c>
      <c r="D10" s="66" t="s">
        <v>82</v>
      </c>
      <c r="E10" s="66" t="s">
        <v>84</v>
      </c>
      <c r="F10" s="66" t="s">
        <v>35</v>
      </c>
      <c r="G10" s="66"/>
      <c r="H10" s="41"/>
    </row>
    <row r="11" spans="1:8" ht="33" customHeight="1">
      <c r="A11" s="41"/>
      <c r="B11" s="66" t="s">
        <v>78</v>
      </c>
      <c r="C11" s="66" t="s">
        <v>80</v>
      </c>
      <c r="D11" s="66" t="s">
        <v>82</v>
      </c>
      <c r="E11" s="66" t="s">
        <v>84</v>
      </c>
      <c r="F11" s="66" t="s">
        <v>35</v>
      </c>
      <c r="G11" s="66"/>
      <c r="H11" s="41"/>
    </row>
    <row r="12" spans="1:8" ht="33" customHeight="1">
      <c r="A12" s="41"/>
      <c r="B12" s="66" t="s">
        <v>78</v>
      </c>
      <c r="C12" s="66" t="s">
        <v>80</v>
      </c>
      <c r="D12" s="66" t="s">
        <v>82</v>
      </c>
      <c r="E12" s="66" t="s">
        <v>84</v>
      </c>
      <c r="F12" s="66" t="s">
        <v>35</v>
      </c>
      <c r="G12" s="66"/>
      <c r="H12" s="41"/>
    </row>
  </sheetData>
  <mergeCells count="1">
    <mergeCell ref="F5:G6"/>
  </mergeCells>
  <phoneticPr fontId="28" type="noConversion"/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學期</vt:lpstr>
      <vt:lpstr>學分</vt:lpstr>
      <vt:lpstr>預算</vt:lpstr>
      <vt:lpstr>書籍</vt:lpstr>
      <vt:lpstr>學分!Print_Titles</vt:lpstr>
      <vt:lpstr>學期!Print_Titles</vt:lpstr>
      <vt:lpstr>書籍!Print_Titles</vt:lpstr>
      <vt:lpstr>預算!Print_Titles</vt:lpstr>
      <vt:lpstr>時間間隔</vt:lpstr>
      <vt:lpstr>開始時間</vt:lpstr>
      <vt:lpstr>需求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Ziv Yang</cp:lastModifiedBy>
  <dcterms:created xsi:type="dcterms:W3CDTF">2014-09-11T17:19:09Z</dcterms:created>
  <dcterms:modified xsi:type="dcterms:W3CDTF">2019-09-27T07:23:13Z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TF10000010</vt:lpwstr>
  </property>
</Properties>
</file>