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 hidePivotFieldList="1"/>
  <xr:revisionPtr revIDLastSave="0" documentId="13_ncr:1_{CFB48583-5D70-4A98-A7CA-648EC8E4AA74}" xr6:coauthVersionLast="43" xr6:coauthVersionMax="43" xr10:uidLastSave="{00000000-0000-0000-0000-000000000000}"/>
  <bookViews>
    <workbookView xWindow="-120" yWindow="-120" windowWidth="28920" windowHeight="16140" xr2:uid="{00000000-000D-0000-FFFF-FFFF00000000}"/>
  </bookViews>
  <sheets>
    <sheet name="大學學分規劃工具" sheetId="1" r:id="rId1"/>
    <sheet name="課程" sheetId="5" r:id="rId2"/>
    <sheet name="學期摘要資料" sheetId="4" r:id="rId3"/>
  </sheets>
  <definedNames>
    <definedName name="CreditsEarned">DegreeRequirements[[#Totals],[已修學分]]</definedName>
    <definedName name="CreditsNeeded">DegreeRequirements[[#Totals],[總計]]</definedName>
    <definedName name="CreditsRemaining">DegreeRequirements[[#Totals],[必修學分]]</definedName>
    <definedName name="_xlnm.Print_Titles" localSheetId="1">課程!$1:$2</definedName>
    <definedName name="RequirementLookup">DegreeRequirements[學分規定]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D12" i="1" l="1"/>
  <c r="F11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<sst xmlns="http://schemas.openxmlformats.org/spreadsheetml/2006/main" count="164" uniqueCount="87">
  <si>
    <t>大學學分規劃工具</t>
  </si>
  <si>
    <t>學期摘要</t>
  </si>
  <si>
    <t>這個儲存格是顯示各學期總學分和科目總數的橫條圖。此樞紐分析圖會根據 [學期摘要資料] 工作表中的樞紐分析表自動更新。</t>
  </si>
  <si>
    <t>若要更新上述的樞紐分析圖，請選取圖表。
按一下滑鼠右鍵以取得捷徑功能表。
選取 [重新整理] 或 [全部重新整理] 來更新圖表。</t>
  </si>
  <si>
    <t>學分規定</t>
  </si>
  <si>
    <t>主修</t>
  </si>
  <si>
    <t>副修</t>
  </si>
  <si>
    <t>選修課程</t>
  </si>
  <si>
    <t>通識課程</t>
  </si>
  <si>
    <t>總計</t>
  </si>
  <si>
    <t>整體進度：</t>
  </si>
  <si>
    <t>無</t>
  </si>
  <si>
    <t>已修學分</t>
  </si>
  <si>
    <t>必修學分</t>
  </si>
  <si>
    <t>課程名稱</t>
  </si>
  <si>
    <t>人類學</t>
  </si>
  <si>
    <t>應用音樂</t>
  </si>
  <si>
    <t>美術史</t>
  </si>
  <si>
    <t xml:space="preserve">美術史 </t>
  </si>
  <si>
    <t>聆聽技巧 I</t>
  </si>
  <si>
    <t>聆聽技巧 II</t>
  </si>
  <si>
    <t>聆聽技巧 III</t>
  </si>
  <si>
    <t>聆聽技巧 IV</t>
  </si>
  <si>
    <t>指揮 I</t>
  </si>
  <si>
    <t>英文寫作</t>
  </si>
  <si>
    <t>音樂形式與分析</t>
  </si>
  <si>
    <t>人類學簡介</t>
  </si>
  <si>
    <t>數學 101</t>
  </si>
  <si>
    <t>西方文明音樂史 I</t>
  </si>
  <si>
    <t>西方文明音樂史 II</t>
  </si>
  <si>
    <t>音樂理論 I</t>
  </si>
  <si>
    <t>音樂理論 II</t>
  </si>
  <si>
    <t>音樂理論 III</t>
  </si>
  <si>
    <t>音樂理論 IV</t>
  </si>
  <si>
    <t>鋼琴課</t>
  </si>
  <si>
    <t>社會科學 101</t>
  </si>
  <si>
    <t>社會研究 101</t>
  </si>
  <si>
    <t>爵士的世界</t>
  </si>
  <si>
    <t>音樂天地 I</t>
  </si>
  <si>
    <t>音樂天地 II</t>
  </si>
  <si>
    <t>音樂天地 III</t>
  </si>
  <si>
    <t>課程編號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</si>
  <si>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</si>
  <si>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</si>
  <si>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</si>
  <si>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</si>
  <si>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</si>
  <si>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</si>
  <si>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</si>
  <si>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</si>
  <si>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</si>
  <si>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</si>
  <si>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</si>
  <si>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</si>
  <si>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</si>
  <si>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</si>
  <si>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</si>
  <si>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</si>
  <si>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</si>
  <si>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</si>
  <si>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</si>
  <si>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</si>
  <si>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</si>
  <si>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</si>
  <si>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</si>
  <si>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</si>
  <si>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</si>
  <si>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</si>
  <si>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學位規定</t>
  </si>
  <si>
    <t>學分數</t>
  </si>
  <si>
    <t>完成？</t>
  </si>
  <si>
    <t>是</t>
  </si>
  <si>
    <t>否</t>
  </si>
  <si>
    <t>學期</t>
  </si>
  <si>
    <t>第 1 學期</t>
  </si>
  <si>
    <t>第 3 學期</t>
  </si>
  <si>
    <t>第 2 學期</t>
  </si>
  <si>
    <t>第 4 學期</t>
  </si>
  <si>
    <t>第 5 學期</t>
  </si>
  <si>
    <t>學期摘要資料</t>
  </si>
  <si>
    <t>此樞紐分析表是 [大學學分規劃工具] 工作表上的 [學期摘要樞紐分析圖] 的資料來源。</t>
  </si>
  <si>
    <t xml:space="preserve">科目 </t>
  </si>
  <si>
    <t>大學課程</t>
    <phoneticPr fontId="19" type="noConversion"/>
  </si>
  <si>
    <t>合計</t>
  </si>
  <si>
    <t xml:space="preserve">學分數 </t>
  </si>
  <si>
    <t>音樂史學士</t>
    <phoneticPr fontId="19" type="noConversion"/>
  </si>
  <si>
    <t>主修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</si>
</sst>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30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26"/>
      <color theme="0"/>
      <name val="Microsoft JhengHei UI"/>
      <family val="2"/>
    </font>
    <font>
      <sz val="14"/>
      <color theme="0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  <font>
      <sz val="26"/>
      <color theme="0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i/>
      <sz val="11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2"/>
      <color theme="1" tint="0.249977111117893"/>
      <name val="Microsoft JhengHei UI"/>
      <family val="2"/>
      <charset val="136"/>
    </font>
    <font>
      <sz val="14"/>
      <color theme="1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7" applyNumberFormat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4" fillId="8" borderId="12" applyNumberFormat="0" applyAlignment="0" applyProtection="0"/>
    <xf numFmtId="0" fontId="18" fillId="0" borderId="14" applyNumberFormat="0" applyFill="0" applyAlignment="0" applyProtection="0"/>
    <xf numFmtId="0" fontId="9" fillId="9" borderId="1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5" fillId="2" borderId="0" xfId="1" applyFont="1" applyAlignment="1">
      <alignment horizontal="left" vertical="center" indent="2"/>
    </xf>
    <xf numFmtId="0" fontId="20" fillId="2" borderId="0" xfId="1" applyFont="1" applyAlignment="1">
      <alignment horizontal="center"/>
    </xf>
    <xf numFmtId="0" fontId="20" fillId="2" borderId="0" xfId="1" applyFont="1" applyAlignment="1">
      <alignment vertical="center"/>
    </xf>
    <xf numFmtId="0" fontId="21" fillId="0" borderId="0" xfId="0" applyFont="1">
      <alignment vertical="center" wrapText="1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5" fillId="2" borderId="0" xfId="1" applyFont="1" applyAlignment="1">
      <alignment horizontal="left" vertical="center" indent="2"/>
    </xf>
    <xf numFmtId="0" fontId="23" fillId="2" borderId="5" xfId="1" applyFont="1" applyBorder="1" applyAlignment="1">
      <alignment horizontal="left" vertical="center" wrapText="1" indent="1"/>
    </xf>
    <xf numFmtId="0" fontId="21" fillId="0" borderId="0" xfId="0" applyFont="1" applyFill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5" fillId="2" borderId="0" xfId="1" applyFont="1" applyBorder="1" applyAlignment="1">
      <alignment horizontal="left" vertical="center" indent="1"/>
    </xf>
    <xf numFmtId="0" fontId="21" fillId="2" borderId="0" xfId="0" applyFont="1" applyFill="1">
      <alignment vertical="center" wrapText="1"/>
    </xf>
    <xf numFmtId="0" fontId="25" fillId="2" borderId="5" xfId="3" applyFont="1" applyBorder="1" applyAlignment="1">
      <alignment horizontal="left" vertical="center" wrapText="1"/>
    </xf>
    <xf numFmtId="0" fontId="25" fillId="2" borderId="0" xfId="3" applyFont="1" applyBorder="1" applyAlignment="1">
      <alignment horizontal="left" vertical="center" wrapText="1"/>
    </xf>
    <xf numFmtId="0" fontId="25" fillId="2" borderId="0" xfId="3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26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top" wrapText="1"/>
    </xf>
    <xf numFmtId="0" fontId="28" fillId="0" borderId="0" xfId="2" applyFont="1" applyFill="1" applyAlignment="1">
      <alignment horizontal="right" vertical="center" indent="1"/>
    </xf>
    <xf numFmtId="0" fontId="29" fillId="0" borderId="1" xfId="0" applyFont="1" applyFill="1" applyBorder="1" applyAlignment="1"/>
    <xf numFmtId="0" fontId="29" fillId="0" borderId="2" xfId="0" applyFont="1" applyFill="1" applyBorder="1" applyAlignment="1"/>
    <xf numFmtId="0" fontId="22" fillId="0" borderId="4" xfId="0" applyFont="1" applyFill="1" applyBorder="1" applyAlignment="1">
      <alignment horizontal="left" vertical="center" indent="1"/>
    </xf>
    <xf numFmtId="0" fontId="21" fillId="0" borderId="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4" builtinId="28" customBuiltin="1"/>
    <cellStyle name="合計" xfId="22" builtinId="25" customBuiltin="1"/>
    <cellStyle name="好" xfId="12" builtinId="26" customBuiltin="1"/>
    <cellStyle name="百分比" xfId="8" builtinId="5" customBuiltin="1"/>
    <cellStyle name="計算方式" xfId="17" builtinId="22" customBuiltin="1"/>
    <cellStyle name="貨幣" xfId="6" builtinId="4" customBuiltin="1"/>
    <cellStyle name="貨幣 [0]" xfId="7" builtinId="7" customBuiltin="1"/>
    <cellStyle name="連結的儲存格" xfId="18" builtinId="24" customBuiltin="1"/>
    <cellStyle name="備註" xfId="9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3" builtinId="16" customBuiltin="1"/>
    <cellStyle name="標題 2" xfId="10" builtinId="17" customBuiltin="1"/>
    <cellStyle name="標題 3" xfId="11" builtinId="18" customBuiltin="1"/>
    <cellStyle name="標題 4" xfId="2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39"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3" justifyLastLine="0" shrinkToFit="0" readingOrder="0"/>
    </dxf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3" justifyLastLine="0" shrinkToFit="0" readingOrder="0"/>
    </dxf>
    <dxf>
      <border>
        <bottom style="thick">
          <color theme="6" tint="-0.499984740745262"/>
        </bottom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課程列表" pivot="0" count="3" xr9:uid="{00000000-0011-0000-FFFF-FFFF00000000}">
      <tableStyleElement type="wholeTable" dxfId="38"/>
      <tableStyleElement type="headerRow" dxfId="37"/>
      <tableStyleElement type="secondRowStripe" dxfId="36"/>
    </tableStyle>
    <tableStyle name="學分要求摘要" pivot="0" count="3" xr9:uid="{00000000-0011-0000-FFFF-FFFF01000000}">
      <tableStyleElement type="wholeTable" dxfId="35"/>
      <tableStyleElement type="headerRow" dxfId="34"/>
      <tableStyleElement type="totalRow" dxfId="33"/>
    </tableStyle>
    <tableStyle name="學期摘要" table="0" count="3" xr9:uid="{00000000-0011-0000-FFFF-FFFF02000000}">
      <tableStyleElement type="headerRow" dxfId="32"/>
      <tableStyleElement type="totalRow" dxfId="31"/>
      <tableStyleElement type="secondRowStripe" dxfId="30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[Office_35054734_TF00000034.xlsx]學期摘要資料!SemesterSummaryPivotTable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學期摘要資料!$B$4</c:f>
              <c:strCache>
                <c:ptCount val="1"/>
                <c:pt idx="0">
                  <c:v>學分數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學期摘要資料!$A$5:$A$10</c:f>
              <c:strCache>
                <c:ptCount val="5"/>
                <c:pt idx="0">
                  <c:v>第 1 學期</c:v>
                </c:pt>
                <c:pt idx="1">
                  <c:v>第 2 學期</c:v>
                </c:pt>
                <c:pt idx="2">
                  <c:v>第 3 學期</c:v>
                </c:pt>
                <c:pt idx="3">
                  <c:v>第 4 學期</c:v>
                </c:pt>
                <c:pt idx="4">
                  <c:v>第 5 學期</c:v>
                </c:pt>
              </c:strCache>
            </c:strRef>
          </c:cat>
          <c:val>
            <c:numRef>
              <c:f>學期摘要資料!$B$5:$B$10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學期摘要資料!$C$4</c:f>
              <c:strCache>
                <c:ptCount val="1"/>
                <c:pt idx="0">
                  <c:v>科目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學期摘要資料!$A$5:$A$10</c:f>
              <c:strCache>
                <c:ptCount val="5"/>
                <c:pt idx="0">
                  <c:v>第 1 學期</c:v>
                </c:pt>
                <c:pt idx="1">
                  <c:v>第 2 學期</c:v>
                </c:pt>
                <c:pt idx="2">
                  <c:v>第 3 學期</c:v>
                </c:pt>
                <c:pt idx="3">
                  <c:v>第 4 學期</c:v>
                </c:pt>
                <c:pt idx="4">
                  <c:v>第 5 學期</c:v>
                </c:pt>
              </c:strCache>
            </c:strRef>
          </c:cat>
          <c:val>
            <c:numRef>
              <c:f>學期摘要資料!$C$5:$C$10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6440381091476282"/>
          <c:y val="0.22643199011888224"/>
          <c:w val="0.13559618908523713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1814195</xdr:colOff>
      <xdr:row>8</xdr:row>
      <xdr:rowOff>171450</xdr:rowOff>
    </xdr:to>
    <xdr:graphicFrame macro="">
      <xdr:nvGraphicFramePr>
        <xdr:cNvPr id="2" name="SemesterSummary" descr="橫條圖顯示各學期總學分和科目總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42.868726736109" createdVersion="6" refreshedVersion="6" minRefreshableVersion="3" recordCount="27" xr:uid="{00000000-000A-0000-FFFF-FFFF0D000000}">
  <cacheSource type="worksheet">
    <worksheetSource name="課程"/>
  </cacheSource>
  <cacheFields count="6">
    <cacheField name="課程名稱" numFmtId="0">
      <sharedItems/>
    </cacheField>
    <cacheField name="課程編號" numFmtId="0">
      <sharedItems/>
    </cacheField>
    <cacheField name="學位規定" numFmtId="0">
      <sharedItems/>
    </cacheField>
    <cacheField name="學分數" numFmtId="0">
      <sharedItems containsSemiMixedTypes="0" containsString="0" containsNumber="1" containsInteger="1" minValue="2" maxValue="4"/>
    </cacheField>
    <cacheField name="完成？" numFmtId="0">
      <sharedItems containsBlank="1"/>
    </cacheField>
    <cacheField name="學期" numFmtId="0">
      <sharedItems count="5">
        <s v="第 1 學期"/>
        <s v="第 3 學期"/>
        <s v="第 2 學期"/>
        <s v="第 4 學期"/>
        <s v="第 5 學期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人類學"/>
    <s v="GEN 108"/>
    <s v="通識課程"/>
    <n v="4"/>
    <s v="是"/>
    <x v="0"/>
  </r>
  <r>
    <s v="應用音樂"/>
    <s v="MUS 215"/>
    <s v="主修"/>
    <n v="3"/>
    <m/>
    <x v="1"/>
  </r>
  <r>
    <s v="美術史"/>
    <s v="ART 101"/>
    <s v="通識課程"/>
    <n v="2"/>
    <s v="是"/>
    <x v="0"/>
  </r>
  <r>
    <s v="美術史 "/>
    <s v="ART 201"/>
    <s v="通識課程"/>
    <n v="2"/>
    <s v="是"/>
    <x v="2"/>
  </r>
  <r>
    <s v="聆聽技巧 I"/>
    <s v="MUS 113"/>
    <s v="主修"/>
    <n v="2"/>
    <s v="是"/>
    <x v="0"/>
  </r>
  <r>
    <s v="聆聽技巧 II"/>
    <s v="MUS 213"/>
    <s v="主修"/>
    <n v="2"/>
    <s v="是"/>
    <x v="2"/>
  </r>
  <r>
    <s v="聆聽技巧 III"/>
    <s v="MUS 313"/>
    <s v="主修"/>
    <n v="2"/>
    <m/>
    <x v="1"/>
  </r>
  <r>
    <s v="聆聽技巧 IV"/>
    <s v="MUS 413"/>
    <s v="主修"/>
    <n v="2"/>
    <m/>
    <x v="3"/>
  </r>
  <r>
    <s v="指揮 I"/>
    <s v="MUS 114"/>
    <s v="主修"/>
    <n v="2"/>
    <s v="是"/>
    <x v="0"/>
  </r>
  <r>
    <s v="英文寫作"/>
    <s v="ENG 101"/>
    <s v="通識課程"/>
    <n v="3"/>
    <s v="是"/>
    <x v="0"/>
  </r>
  <r>
    <s v="英文寫作"/>
    <s v="ENG 201"/>
    <s v="通識課程"/>
    <n v="3"/>
    <s v="是"/>
    <x v="2"/>
  </r>
  <r>
    <s v="音樂形式與分析"/>
    <s v="MUS 214"/>
    <s v="主修"/>
    <n v="2"/>
    <s v="是"/>
    <x v="2"/>
  </r>
  <r>
    <s v="人類學簡介"/>
    <s v="GEN 208"/>
    <s v="通識課程"/>
    <n v="3"/>
    <s v="是"/>
    <x v="2"/>
  </r>
  <r>
    <s v="數學 101"/>
    <s v="MAT 101"/>
    <s v="通識課程"/>
    <n v="3"/>
    <s v="是"/>
    <x v="0"/>
  </r>
  <r>
    <s v="西方文明音樂史 I"/>
    <s v="MUS 101"/>
    <s v="主修"/>
    <n v="2"/>
    <s v="是"/>
    <x v="0"/>
  </r>
  <r>
    <s v="西方文明音樂史 II"/>
    <s v="MUS 201"/>
    <s v="主修"/>
    <n v="2"/>
    <s v="是"/>
    <x v="0"/>
  </r>
  <r>
    <s v="音樂理論 I"/>
    <s v="MUS 110"/>
    <s v="主修"/>
    <n v="2"/>
    <s v="是"/>
    <x v="2"/>
  </r>
  <r>
    <s v="音樂理論 II"/>
    <s v="MUS 210"/>
    <s v="主修"/>
    <n v="2"/>
    <s v="是"/>
    <x v="1"/>
  </r>
  <r>
    <s v="音樂理論 III"/>
    <s v="MUS 310"/>
    <s v="主修"/>
    <n v="2"/>
    <m/>
    <x v="3"/>
  </r>
  <r>
    <s v="音樂理論 IV"/>
    <s v="MUS 410"/>
    <s v="主修"/>
    <n v="2"/>
    <m/>
    <x v="4"/>
  </r>
  <r>
    <s v="鋼琴課"/>
    <s v="MUS 109"/>
    <s v="主修"/>
    <n v="2"/>
    <s v="是"/>
    <x v="0"/>
  </r>
  <r>
    <s v="社會科學 101"/>
    <s v="SOC 101"/>
    <s v="通識課程"/>
    <n v="3"/>
    <s v="是"/>
    <x v="0"/>
  </r>
  <r>
    <s v="社會研究 101"/>
    <s v="SOC 201"/>
    <s v="通識課程"/>
    <n v="3"/>
    <s v="是"/>
    <x v="0"/>
  </r>
  <r>
    <s v="爵士的世界"/>
    <s v="MUS 105"/>
    <s v="選修課程"/>
    <n v="4"/>
    <s v="是"/>
    <x v="2"/>
  </r>
  <r>
    <s v="音樂天地 I"/>
    <s v="MUS 112"/>
    <s v="主修"/>
    <n v="2"/>
    <s v="是"/>
    <x v="0"/>
  </r>
  <r>
    <s v="音樂天地 II"/>
    <s v="MUS 212"/>
    <s v="主修"/>
    <n v="2"/>
    <s v="是"/>
    <x v="2"/>
  </r>
  <r>
    <s v="音樂天地 III"/>
    <s v="MUS 213"/>
    <s v="主修"/>
    <n v="2"/>
    <s v="否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合計" updatedVersion="6" minRefreshableVersion="3" itemPrintTitles="1" createdVersion="4" indent="0" outline="1" outlineData="1" multipleFieldFilters="0" chartFormat="21" rowHeaderCaption="學期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學分數 " fld="3" baseField="5" baseItem="0"/>
    <dataField name="科目 " fld="0" subtotal="count" baseField="5" baseItem="0"/>
  </dataFields>
  <formats count="3">
    <format dxfId="22">
      <pivotArea outline="0" collapsedLevelsAreSubtotals="1" fieldPosition="0"/>
    </format>
    <format dxfId="21">
      <pivotArea type="all" dataOnly="0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學期摘要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計算各學期總學分和科目總數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" dataDxfId="0" totalsRowDxfId="1" headerRowBorderDxfId="29">
  <tableColumns count="4">
    <tableColumn id="1" xr3:uid="{00000000-0010-0000-0000-000001000000}" name="學分規定" totalsRowLabel="總計" dataDxfId="10" totalsRowDxfId="9"/>
    <tableColumn id="2" xr3:uid="{00000000-0010-0000-0000-000002000000}" name="總計" totalsRowFunction="sum" dataDxfId="8" totalsRowDxfId="7"/>
    <tableColumn id="3" xr3:uid="{00000000-0010-0000-0000-000003000000}" name="已修學分" totalsRowFunction="sum" dataDxfId="6" totalsRowDxfId="5">
      <calculatedColumnFormula>IFERROR(SUMIFS(課程[學分數],課程[學位規定],DegreeRequirements[[#This Row],[學分規定]],課程[完成？],"=是"),"")</calculatedColumnFormula>
    </tableColumn>
    <tableColumn id="4" xr3:uid="{00000000-0010-0000-0000-000004000000}" name="必修學分" totalsRowFunction="sum" dataDxfId="4" totalsRowDxfId="3">
      <calculatedColumnFormula>IFERROR(DegreeRequirements[[#This Row],[總計]]-DegreeRequirements[[#This Row],[已修學分]],"")</calculatedColumnFormula>
    </tableColumn>
  </tableColumns>
  <tableStyleInfo name="學分要求摘要" showFirstColumn="0" showLastColumn="0" showRowStripes="0" showColumnStripes="1"/>
  <extLst>
    <ext xmlns:x14="http://schemas.microsoft.com/office/spreadsheetml/2009/9/main" uri="{504A1905-F514-4f6f-8877-14C23A59335A}">
      <x14:table altTextSummary="學分要求清單，例如主修，以及總學分，已得學分，跟所需學分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課程" displayName="課程" ref="A2:F29" headerRowDxfId="13" dataDxfId="11" totalsRowDxfId="12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課程名稱" totalsRowLabel="合計" dataDxfId="19" totalsRowDxfId="28"/>
    <tableColumn id="2" xr3:uid="{00000000-0010-0000-0100-000002000000}" name="課程編號" dataDxfId="18" totalsRowDxfId="27"/>
    <tableColumn id="3" xr3:uid="{00000000-0010-0000-0100-000003000000}" name="學位規定" dataDxfId="17" totalsRowDxfId="26"/>
    <tableColumn id="4" xr3:uid="{00000000-0010-0000-0100-000004000000}" name="學分數" dataDxfId="16" totalsRowDxfId="25"/>
    <tableColumn id="6" xr3:uid="{00000000-0010-0000-0100-000006000000}" name="完成？" dataDxfId="15" totalsRowDxfId="24"/>
    <tableColumn id="5" xr3:uid="{00000000-0010-0000-0100-000005000000}" name="學期" totalsRowFunction="count" dataDxfId="14" totalsRowDxfId="23"/>
  </tableColumns>
  <tableStyleInfo name="課程列表" showFirstColumn="0" showLastColumn="0" showRowStripes="1" showColumnStripes="0"/>
  <extLst>
    <ext xmlns:x14="http://schemas.microsoft.com/office/spreadsheetml/2009/9/main" uri="{504A1905-F514-4f6f-8877-14C23A59335A}">
      <x14:table altTextSummary="在此表中輸入課程名稱、課程編號、學分與學期編號。就完成學分與學位要求選取 [是] 或 [否]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25"/>
  <cols>
    <col min="1" max="1" width="38.33203125" style="4" customWidth="1"/>
    <col min="2" max="2" width="30" style="4" customWidth="1"/>
    <col min="3" max="3" width="21.5546875" style="4" customWidth="1"/>
    <col min="4" max="4" width="16.33203125" style="4" customWidth="1"/>
    <col min="5" max="6" width="17.6640625" style="4" customWidth="1"/>
    <col min="7" max="7" width="2.6640625" style="4" customWidth="1"/>
    <col min="8" max="16384" width="8.88671875" style="4"/>
  </cols>
  <sheetData>
    <row r="1" spans="1:6" ht="6.75" customHeight="1" x14ac:dyDescent="0.25">
      <c r="A1" s="14" t="s">
        <v>0</v>
      </c>
      <c r="B1" s="14"/>
      <c r="C1" s="15"/>
      <c r="D1" s="15"/>
      <c r="E1" s="15"/>
      <c r="F1" s="15"/>
    </row>
    <row r="2" spans="1:6" ht="51" customHeight="1" x14ac:dyDescent="0.25">
      <c r="A2" s="14"/>
      <c r="B2" s="14"/>
      <c r="C2" s="16" t="s">
        <v>85</v>
      </c>
      <c r="D2" s="17"/>
      <c r="E2" s="17"/>
      <c r="F2" s="17"/>
    </row>
    <row r="3" spans="1:6" ht="6.75" customHeight="1" x14ac:dyDescent="0.25">
      <c r="A3" s="14"/>
      <c r="B3" s="14"/>
      <c r="C3" s="18"/>
      <c r="D3" s="18"/>
      <c r="E3" s="18"/>
      <c r="F3" s="18"/>
    </row>
    <row r="4" spans="1:6" ht="36" customHeight="1" thickBot="1" x14ac:dyDescent="0.3">
      <c r="A4" s="19" t="s">
        <v>1</v>
      </c>
      <c r="B4" s="20"/>
      <c r="C4" s="21" t="s">
        <v>4</v>
      </c>
      <c r="D4" s="22" t="s">
        <v>9</v>
      </c>
      <c r="E4" s="22" t="s">
        <v>12</v>
      </c>
      <c r="F4" s="22" t="s">
        <v>13</v>
      </c>
    </row>
    <row r="5" spans="1:6" ht="30" customHeight="1" thickTop="1" x14ac:dyDescent="0.25">
      <c r="A5" s="23" t="s">
        <v>2</v>
      </c>
      <c r="B5" s="23"/>
      <c r="C5" s="10" t="s">
        <v>86</v>
      </c>
      <c r="D5" s="24">
        <v>54</v>
      </c>
      <c r="E5" s="24">
        <f>IFERROR(SUMIFS(課程[學分數],課程[學位規定],DegreeRequirements[[#This Row],[學分規定]],課程[完成？],"=是"),"")</f>
        <v>22</v>
      </c>
      <c r="F5" s="25">
        <f>IFERROR(DegreeRequirements[[#This Row],[總計]]-DegreeRequirements[[#This Row],[已修學分]],"")</f>
        <v>32</v>
      </c>
    </row>
    <row r="6" spans="1:6" ht="30" customHeight="1" x14ac:dyDescent="0.25">
      <c r="A6" s="26"/>
      <c r="B6" s="26"/>
      <c r="C6" s="10" t="s">
        <v>6</v>
      </c>
      <c r="D6" s="24" t="s">
        <v>11</v>
      </c>
      <c r="E6" s="24">
        <f>IFERROR(SUMIFS(課程[學分數],課程[學位規定],DegreeRequirements[[#This Row],[學分規定]],課程[完成？],"=是"),"")</f>
        <v>0</v>
      </c>
      <c r="F6" s="25" t="str">
        <f>IFERROR(DegreeRequirements[[#This Row],[總計]]-DegreeRequirements[[#This Row],[已修學分]],"")</f>
        <v/>
      </c>
    </row>
    <row r="7" spans="1:6" ht="30" customHeight="1" x14ac:dyDescent="0.25">
      <c r="A7" s="26"/>
      <c r="B7" s="26"/>
      <c r="C7" s="10" t="s">
        <v>7</v>
      </c>
      <c r="D7" s="24">
        <v>4</v>
      </c>
      <c r="E7" s="24">
        <f>IFERROR(SUMIFS(課程[學分數],課程[學位規定],DegreeRequirements[[#This Row],[學分規定]],課程[完成？],"=是"),"")</f>
        <v>4</v>
      </c>
      <c r="F7" s="25">
        <f>IFERROR(DegreeRequirements[[#This Row],[總計]]-DegreeRequirements[[#This Row],[已修學分]],"")</f>
        <v>0</v>
      </c>
    </row>
    <row r="8" spans="1:6" ht="30" customHeight="1" x14ac:dyDescent="0.25">
      <c r="A8" s="26"/>
      <c r="B8" s="26"/>
      <c r="C8" s="10" t="s">
        <v>8</v>
      </c>
      <c r="D8" s="24">
        <v>66</v>
      </c>
      <c r="E8" s="25">
        <f>IFERROR(SUMIFS(課程[學分數],課程[學位規定],DegreeRequirements[[#This Row],[學分規定]],課程[完成？],"=是"),"")</f>
        <v>26</v>
      </c>
      <c r="F8" s="25">
        <f>IFERROR(DegreeRequirements[[#This Row],[總計]]-DegreeRequirements[[#This Row],[已修學分]],"")</f>
        <v>40</v>
      </c>
    </row>
    <row r="9" spans="1:6" ht="30" customHeight="1" x14ac:dyDescent="0.25">
      <c r="A9" s="26"/>
      <c r="B9" s="26"/>
      <c r="C9" s="27" t="s">
        <v>9</v>
      </c>
      <c r="D9" s="24">
        <f>SUBTOTAL(109,DegreeRequirements[總計])</f>
        <v>124</v>
      </c>
      <c r="E9" s="24">
        <f>SUBTOTAL(109,DegreeRequirements[已修學分])</f>
        <v>52</v>
      </c>
      <c r="F9" s="24">
        <f>SUBTOTAL(109,DegreeRequirements[必修學分])</f>
        <v>72</v>
      </c>
    </row>
    <row r="10" spans="1:6" ht="30" customHeight="1" x14ac:dyDescent="0.25">
      <c r="A10" s="26"/>
      <c r="B10" s="26"/>
      <c r="C10" s="10"/>
      <c r="D10" s="10"/>
      <c r="E10" s="10"/>
      <c r="F10" s="10"/>
    </row>
    <row r="11" spans="1:6" ht="30" customHeight="1" x14ac:dyDescent="0.3">
      <c r="A11" s="28" t="s">
        <v>3</v>
      </c>
      <c r="B11" s="28"/>
      <c r="C11" s="29" t="s">
        <v>10</v>
      </c>
      <c r="D11" s="30">
        <f>CreditsEarned</f>
        <v>52</v>
      </c>
      <c r="E11" s="31"/>
      <c r="F11" s="32" t="str">
        <f>TEXT(DegreeRequirements[[#Totals],[已修學分]]/DegreeRequirements[[#Totals],[總計]],"##%")&amp;" 完成！"</f>
        <v>42% 完成！</v>
      </c>
    </row>
    <row r="12" spans="1:6" ht="39" customHeight="1" x14ac:dyDescent="0.25">
      <c r="A12" s="28"/>
      <c r="B12" s="28"/>
      <c r="C12" s="10"/>
      <c r="D12" s="33" t="str">
        <f>IF(CreditsEarned&gt;=(CreditsNeeded)," 恭喜！",IF(CreditsEarned&gt;=(CreditsNeeded*0.75)," 現在不會太久！",IF(CreditsEarned&gt;=(CreditsNeeded*0.5)," 您已達到超過 1/2 的目標！",IF(CreditsEarned&gt;=(CreditsNeeded*0.25)," 繼續努力！",""))))</f>
        <v xml:space="preserve"> 繼續努力！</v>
      </c>
      <c r="E12" s="33"/>
      <c r="F12" s="34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phoneticPr fontId="19" type="noConversion"/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在此儲存格中輸入課程名稱，並在下表中輸入詳細資料" sqref="C2" xr:uid="{00000000-0002-0000-0000-000000000000}"/>
    <dataValidation allowBlank="1" showInputMessage="1" showErrorMessage="1" prompt="在此標題下方的欄中輸入學分要求" sqref="C4" xr:uid="{00000000-0002-0000-0000-000001000000}"/>
    <dataValidation allowBlank="1" showInputMessage="1" showErrorMessage="1" prompt="在此標題下方的欄中輸入總學分" sqref="D4" xr:uid="{00000000-0002-0000-0000-000002000000}"/>
    <dataValidation allowBlank="1" showInputMessage="1" showErrorMessage="1" prompt="此標題下方的欄會自動計算已得學分。資料橫條會自動更新" sqref="E4" xr:uid="{00000000-0002-0000-0000-000003000000}"/>
    <dataValidation allowBlank="1" showInputMessage="1" showErrorMessage="1" prompt="此標題下方的欄會自動計算所需學分。值為零時會顯示核取符號。整體進度列會出現在表格下方的儲存格中" sqref="F4" xr:uid="{00000000-0002-0000-0000-000004000000}"/>
    <dataValidation allowBlank="1" showInputMessage="1" showErrorMessage="1" prompt="此儲存格為整體進度橫條。課程完成百分比會在右方儲存格和下方儲存格的訊息中自動更新" sqref="D11:E11" xr:uid="{00000000-0002-0000-0000-000005000000}"/>
    <dataValidation allowBlank="1" showInputMessage="1" showErrorMessage="1" prompt="整體進度橫條位於右方儲存格" sqref="C11" xr:uid="{00000000-0002-0000-0000-000006000000}"/>
    <dataValidation allowBlank="1" showInputMessage="1" showErrorMessage="1" prompt="系統會自動更新此儲存格中的課程完成百分比" sqref="F11" xr:uid="{00000000-0002-0000-0000-000007000000}"/>
    <dataValidation allowBlank="1" showInputMessage="1" showErrorMessage="1" prompt="此儲存格中的訊息會自動更新" sqref="D12:E12" xr:uid="{00000000-0002-0000-0000-000008000000}"/>
    <dataValidation allowBlank="1" showInputMessage="1" showErrorMessage="1" prompt="在此活頁簿中建立大學學分規劃工具。此儲存格為此工作表的標題，儲存格 A5 為圖表。在儲存格 C2 中輸入課程名稱，並在學位要求表格中輸入詳細資料" sqref="A1:B3" xr:uid="{00000000-0002-0000-0000-000009000000}"/>
    <dataValidation allowBlank="1" showInputMessage="1" showErrorMessage="1" prompt="下方儲存格為學期摘要圖表，提示則位於儲存格 A11" sqref="A4:B4" xr:uid="{00000000-0002-0000-0000-00000A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25"/>
  <cols>
    <col min="1" max="1" width="32.77734375" style="4" customWidth="1"/>
    <col min="2" max="3" width="27.6640625" style="4" customWidth="1"/>
    <col min="4" max="4" width="16.33203125" style="4" customWidth="1"/>
    <col min="5" max="5" width="22.21875" style="4" customWidth="1"/>
    <col min="6" max="6" width="17.21875" style="4" customWidth="1"/>
    <col min="7" max="7" width="1.109375" style="4" customWidth="1"/>
    <col min="8" max="16384" width="8.88671875" style="4"/>
  </cols>
  <sheetData>
    <row r="1" spans="1:6" ht="64.5" customHeight="1" x14ac:dyDescent="0.5">
      <c r="A1" s="1" t="s">
        <v>82</v>
      </c>
      <c r="B1" s="2"/>
      <c r="C1" s="2"/>
      <c r="D1" s="2"/>
      <c r="E1" s="3"/>
      <c r="F1" s="3"/>
    </row>
    <row r="2" spans="1:6" ht="30" customHeight="1" x14ac:dyDescent="0.25">
      <c r="A2" s="5" t="s">
        <v>14</v>
      </c>
      <c r="B2" s="6" t="s">
        <v>41</v>
      </c>
      <c r="C2" s="6" t="s">
        <v>68</v>
      </c>
      <c r="D2" s="7" t="s">
        <v>69</v>
      </c>
      <c r="E2" s="7" t="s">
        <v>70</v>
      </c>
      <c r="F2" s="6" t="s">
        <v>73</v>
      </c>
    </row>
    <row r="3" spans="1:6" ht="30" customHeight="1" x14ac:dyDescent="0.25">
      <c r="A3" s="5" t="s">
        <v>15</v>
      </c>
      <c r="B3" s="6" t="s">
        <v>42</v>
      </c>
      <c r="C3" s="6" t="s">
        <v>8</v>
      </c>
      <c r="D3" s="7">
        <v>4</v>
      </c>
      <c r="E3" s="7" t="s">
        <v>71</v>
      </c>
      <c r="F3" s="6" t="s">
        <v>74</v>
      </c>
    </row>
    <row r="4" spans="1:6" ht="30" customHeight="1" x14ac:dyDescent="0.25">
      <c r="A4" s="5" t="s">
        <v>16</v>
      </c>
      <c r="B4" s="6" t="s">
        <v>43</v>
      </c>
      <c r="C4" s="6" t="s">
        <v>5</v>
      </c>
      <c r="D4" s="7">
        <v>3</v>
      </c>
      <c r="E4" s="7"/>
      <c r="F4" s="6" t="s">
        <v>75</v>
      </c>
    </row>
    <row r="5" spans="1:6" ht="30" customHeight="1" x14ac:dyDescent="0.25">
      <c r="A5" s="5" t="s">
        <v>17</v>
      </c>
      <c r="B5" s="6" t="s">
        <v>44</v>
      </c>
      <c r="C5" s="6" t="s">
        <v>8</v>
      </c>
      <c r="D5" s="7">
        <v>2</v>
      </c>
      <c r="E5" s="7" t="s">
        <v>71</v>
      </c>
      <c r="F5" s="6" t="s">
        <v>74</v>
      </c>
    </row>
    <row r="6" spans="1:6" ht="30" customHeight="1" x14ac:dyDescent="0.25">
      <c r="A6" s="5" t="s">
        <v>18</v>
      </c>
      <c r="B6" s="6" t="s">
        <v>45</v>
      </c>
      <c r="C6" s="6" t="s">
        <v>8</v>
      </c>
      <c r="D6" s="7">
        <v>2</v>
      </c>
      <c r="E6" s="7" t="s">
        <v>71</v>
      </c>
      <c r="F6" s="6" t="s">
        <v>76</v>
      </c>
    </row>
    <row r="7" spans="1:6" ht="30" customHeight="1" x14ac:dyDescent="0.25">
      <c r="A7" s="5" t="s">
        <v>19</v>
      </c>
      <c r="B7" s="6" t="s">
        <v>46</v>
      </c>
      <c r="C7" s="6" t="s">
        <v>5</v>
      </c>
      <c r="D7" s="7">
        <v>2</v>
      </c>
      <c r="E7" s="7" t="s">
        <v>71</v>
      </c>
      <c r="F7" s="6" t="s">
        <v>74</v>
      </c>
    </row>
    <row r="8" spans="1:6" ht="30" customHeight="1" x14ac:dyDescent="0.25">
      <c r="A8" s="5" t="s">
        <v>20</v>
      </c>
      <c r="B8" s="6" t="s">
        <v>47</v>
      </c>
      <c r="C8" s="6" t="s">
        <v>5</v>
      </c>
      <c r="D8" s="7">
        <v>2</v>
      </c>
      <c r="E8" s="7" t="s">
        <v>71</v>
      </c>
      <c r="F8" s="6" t="s">
        <v>76</v>
      </c>
    </row>
    <row r="9" spans="1:6" ht="30" customHeight="1" x14ac:dyDescent="0.25">
      <c r="A9" s="5" t="s">
        <v>21</v>
      </c>
      <c r="B9" s="6" t="s">
        <v>48</v>
      </c>
      <c r="C9" s="6" t="s">
        <v>5</v>
      </c>
      <c r="D9" s="7">
        <v>2</v>
      </c>
      <c r="E9" s="7"/>
      <c r="F9" s="6" t="s">
        <v>75</v>
      </c>
    </row>
    <row r="10" spans="1:6" ht="30" customHeight="1" x14ac:dyDescent="0.25">
      <c r="A10" s="5" t="s">
        <v>22</v>
      </c>
      <c r="B10" s="6" t="s">
        <v>49</v>
      </c>
      <c r="C10" s="6" t="s">
        <v>5</v>
      </c>
      <c r="D10" s="7">
        <v>2</v>
      </c>
      <c r="E10" s="7"/>
      <c r="F10" s="6" t="s">
        <v>77</v>
      </c>
    </row>
    <row r="11" spans="1:6" ht="30" customHeight="1" x14ac:dyDescent="0.25">
      <c r="A11" s="5" t="s">
        <v>23</v>
      </c>
      <c r="B11" s="6" t="s">
        <v>50</v>
      </c>
      <c r="C11" s="6" t="s">
        <v>5</v>
      </c>
      <c r="D11" s="7">
        <v>2</v>
      </c>
      <c r="E11" s="7" t="s">
        <v>71</v>
      </c>
      <c r="F11" s="6" t="s">
        <v>74</v>
      </c>
    </row>
    <row r="12" spans="1:6" ht="30" customHeight="1" x14ac:dyDescent="0.25">
      <c r="A12" s="5" t="s">
        <v>24</v>
      </c>
      <c r="B12" s="6" t="s">
        <v>51</v>
      </c>
      <c r="C12" s="6" t="s">
        <v>8</v>
      </c>
      <c r="D12" s="7">
        <v>3</v>
      </c>
      <c r="E12" s="7" t="s">
        <v>71</v>
      </c>
      <c r="F12" s="6" t="s">
        <v>74</v>
      </c>
    </row>
    <row r="13" spans="1:6" ht="30" customHeight="1" x14ac:dyDescent="0.25">
      <c r="A13" s="5" t="s">
        <v>24</v>
      </c>
      <c r="B13" s="6" t="s">
        <v>52</v>
      </c>
      <c r="C13" s="6" t="s">
        <v>8</v>
      </c>
      <c r="D13" s="7">
        <v>3</v>
      </c>
      <c r="E13" s="7" t="s">
        <v>71</v>
      </c>
      <c r="F13" s="6" t="s">
        <v>76</v>
      </c>
    </row>
    <row r="14" spans="1:6" ht="30" customHeight="1" x14ac:dyDescent="0.25">
      <c r="A14" s="5" t="s">
        <v>25</v>
      </c>
      <c r="B14" s="6" t="s">
        <v>53</v>
      </c>
      <c r="C14" s="6" t="s">
        <v>5</v>
      </c>
      <c r="D14" s="7">
        <v>2</v>
      </c>
      <c r="E14" s="7" t="s">
        <v>71</v>
      </c>
      <c r="F14" s="6" t="s">
        <v>76</v>
      </c>
    </row>
    <row r="15" spans="1:6" ht="30" customHeight="1" x14ac:dyDescent="0.25">
      <c r="A15" s="5" t="s">
        <v>26</v>
      </c>
      <c r="B15" s="6" t="s">
        <v>54</v>
      </c>
      <c r="C15" s="6" t="s">
        <v>8</v>
      </c>
      <c r="D15" s="7">
        <v>3</v>
      </c>
      <c r="E15" s="7" t="s">
        <v>71</v>
      </c>
      <c r="F15" s="6" t="s">
        <v>76</v>
      </c>
    </row>
    <row r="16" spans="1:6" ht="30" customHeight="1" x14ac:dyDescent="0.25">
      <c r="A16" s="5" t="s">
        <v>27</v>
      </c>
      <c r="B16" s="6" t="s">
        <v>55</v>
      </c>
      <c r="C16" s="6" t="s">
        <v>8</v>
      </c>
      <c r="D16" s="7">
        <v>3</v>
      </c>
      <c r="E16" s="7" t="s">
        <v>71</v>
      </c>
      <c r="F16" s="6" t="s">
        <v>74</v>
      </c>
    </row>
    <row r="17" spans="1:6" ht="30" customHeight="1" x14ac:dyDescent="0.25">
      <c r="A17" s="5" t="s">
        <v>28</v>
      </c>
      <c r="B17" s="6" t="s">
        <v>56</v>
      </c>
      <c r="C17" s="6" t="s">
        <v>5</v>
      </c>
      <c r="D17" s="7">
        <v>2</v>
      </c>
      <c r="E17" s="7" t="s">
        <v>71</v>
      </c>
      <c r="F17" s="6" t="s">
        <v>74</v>
      </c>
    </row>
    <row r="18" spans="1:6" ht="30" customHeight="1" x14ac:dyDescent="0.25">
      <c r="A18" s="5" t="s">
        <v>29</v>
      </c>
      <c r="B18" s="6" t="s">
        <v>57</v>
      </c>
      <c r="C18" s="6" t="s">
        <v>5</v>
      </c>
      <c r="D18" s="7">
        <v>2</v>
      </c>
      <c r="E18" s="7" t="s">
        <v>71</v>
      </c>
      <c r="F18" s="6" t="s">
        <v>74</v>
      </c>
    </row>
    <row r="19" spans="1:6" ht="30" customHeight="1" x14ac:dyDescent="0.25">
      <c r="A19" s="5" t="s">
        <v>30</v>
      </c>
      <c r="B19" s="6" t="s">
        <v>58</v>
      </c>
      <c r="C19" s="6" t="s">
        <v>5</v>
      </c>
      <c r="D19" s="7">
        <v>2</v>
      </c>
      <c r="E19" s="7" t="s">
        <v>71</v>
      </c>
      <c r="F19" s="6" t="s">
        <v>76</v>
      </c>
    </row>
    <row r="20" spans="1:6" ht="30" customHeight="1" x14ac:dyDescent="0.25">
      <c r="A20" s="5" t="s">
        <v>31</v>
      </c>
      <c r="B20" s="6" t="s">
        <v>59</v>
      </c>
      <c r="C20" s="6" t="s">
        <v>5</v>
      </c>
      <c r="D20" s="7">
        <v>2</v>
      </c>
      <c r="E20" s="7" t="s">
        <v>71</v>
      </c>
      <c r="F20" s="6" t="s">
        <v>75</v>
      </c>
    </row>
    <row r="21" spans="1:6" ht="30" customHeight="1" x14ac:dyDescent="0.25">
      <c r="A21" s="5" t="s">
        <v>32</v>
      </c>
      <c r="B21" s="6" t="s">
        <v>60</v>
      </c>
      <c r="C21" s="6" t="s">
        <v>5</v>
      </c>
      <c r="D21" s="7">
        <v>2</v>
      </c>
      <c r="E21" s="7"/>
      <c r="F21" s="6" t="s">
        <v>77</v>
      </c>
    </row>
    <row r="22" spans="1:6" ht="30" customHeight="1" x14ac:dyDescent="0.25">
      <c r="A22" s="5" t="s">
        <v>33</v>
      </c>
      <c r="B22" s="6" t="s">
        <v>61</v>
      </c>
      <c r="C22" s="6" t="s">
        <v>5</v>
      </c>
      <c r="D22" s="7">
        <v>2</v>
      </c>
      <c r="E22" s="7"/>
      <c r="F22" s="6" t="s">
        <v>78</v>
      </c>
    </row>
    <row r="23" spans="1:6" ht="30" customHeight="1" x14ac:dyDescent="0.25">
      <c r="A23" s="5" t="s">
        <v>34</v>
      </c>
      <c r="B23" s="6" t="s">
        <v>62</v>
      </c>
      <c r="C23" s="6" t="s">
        <v>5</v>
      </c>
      <c r="D23" s="7">
        <v>2</v>
      </c>
      <c r="E23" s="7" t="s">
        <v>71</v>
      </c>
      <c r="F23" s="6" t="s">
        <v>74</v>
      </c>
    </row>
    <row r="24" spans="1:6" ht="30" customHeight="1" x14ac:dyDescent="0.25">
      <c r="A24" s="5" t="s">
        <v>35</v>
      </c>
      <c r="B24" s="6" t="s">
        <v>63</v>
      </c>
      <c r="C24" s="6" t="s">
        <v>8</v>
      </c>
      <c r="D24" s="7">
        <v>3</v>
      </c>
      <c r="E24" s="7" t="s">
        <v>71</v>
      </c>
      <c r="F24" s="6" t="s">
        <v>74</v>
      </c>
    </row>
    <row r="25" spans="1:6" ht="30" customHeight="1" x14ac:dyDescent="0.25">
      <c r="A25" s="5" t="s">
        <v>36</v>
      </c>
      <c r="B25" s="6" t="s">
        <v>64</v>
      </c>
      <c r="C25" s="6" t="s">
        <v>8</v>
      </c>
      <c r="D25" s="7">
        <v>3</v>
      </c>
      <c r="E25" s="7" t="s">
        <v>71</v>
      </c>
      <c r="F25" s="6" t="s">
        <v>74</v>
      </c>
    </row>
    <row r="26" spans="1:6" ht="30" customHeight="1" x14ac:dyDescent="0.25">
      <c r="A26" s="5" t="s">
        <v>37</v>
      </c>
      <c r="B26" s="6" t="s">
        <v>65</v>
      </c>
      <c r="C26" s="6" t="s">
        <v>7</v>
      </c>
      <c r="D26" s="7">
        <v>4</v>
      </c>
      <c r="E26" s="7" t="s">
        <v>71</v>
      </c>
      <c r="F26" s="6" t="s">
        <v>76</v>
      </c>
    </row>
    <row r="27" spans="1:6" ht="30" customHeight="1" x14ac:dyDescent="0.25">
      <c r="A27" s="5" t="s">
        <v>38</v>
      </c>
      <c r="B27" s="6" t="s">
        <v>66</v>
      </c>
      <c r="C27" s="6" t="s">
        <v>5</v>
      </c>
      <c r="D27" s="7">
        <v>2</v>
      </c>
      <c r="E27" s="7" t="s">
        <v>71</v>
      </c>
      <c r="F27" s="6" t="s">
        <v>74</v>
      </c>
    </row>
    <row r="28" spans="1:6" ht="30" customHeight="1" x14ac:dyDescent="0.25">
      <c r="A28" s="5" t="s">
        <v>39</v>
      </c>
      <c r="B28" s="6" t="s">
        <v>67</v>
      </c>
      <c r="C28" s="6" t="s">
        <v>5</v>
      </c>
      <c r="D28" s="7">
        <v>2</v>
      </c>
      <c r="E28" s="7" t="s">
        <v>71</v>
      </c>
      <c r="F28" s="6" t="s">
        <v>76</v>
      </c>
    </row>
    <row r="29" spans="1:6" ht="30" customHeight="1" x14ac:dyDescent="0.25">
      <c r="A29" s="5" t="s">
        <v>40</v>
      </c>
      <c r="B29" s="6" t="s">
        <v>47</v>
      </c>
      <c r="C29" s="6" t="s">
        <v>5</v>
      </c>
      <c r="D29" s="7">
        <v>2</v>
      </c>
      <c r="E29" s="7" t="s">
        <v>72</v>
      </c>
      <c r="F29" s="6" t="s">
        <v>75</v>
      </c>
    </row>
  </sheetData>
  <phoneticPr fontId="19" type="noConversion"/>
  <dataValidations count="9">
    <dataValidation type="list" errorStyle="warning" allowBlank="1" showInputMessage="1" showErrorMessage="1" error="從清單中選取 [是] 或 [否]。選取 [取消]，按 ALT+向下鍵來查看選項，然後按向下鍵和 ENTER 來選取" sqref="E3:E29" xr:uid="{00000000-0002-0000-0100-000000000000}">
      <formula1>"是,否"</formula1>
    </dataValidation>
    <dataValidation type="list" errorStyle="warning" allowBlank="1" showInputMessage="1" showErrorMessage="1" error="從清單中選取 [學位要求]。選取 [取消]，按 ALT+向下鍵來查看選項，然後按向下鍵和 ENTER 來選取" sqref="C3:C29" xr:uid="{00000000-0002-0000-0100-000001000000}">
      <formula1>RequirementLookup</formula1>
    </dataValidation>
    <dataValidation allowBlank="1" showInputMessage="1" showErrorMessage="1" prompt="在此工作表中建立大學課程清單。此儲存格為標題。在下表中輸入詳細資料" sqref="A1" xr:uid="{00000000-0002-0000-0100-000002000000}"/>
    <dataValidation allowBlank="1" showInputMessage="1" showErrorMessage="1" prompt="在此標題下方的欄中輸入課程名稱。使用標題篩選來尋找特定項目" sqref="A2" xr:uid="{00000000-0002-0000-0100-000003000000}"/>
    <dataValidation allowBlank="1" showInputMessage="1" showErrorMessage="1" prompt="在此標題下方的欄中輸入課程編號" sqref="B2" xr:uid="{00000000-0002-0000-0100-000004000000}"/>
    <dataValidation allowBlank="1" showInputMessage="1" showErrorMessage="1" prompt="在此標題下方的欄中選取 [學位要求]。按 ALT+向下鍵來查看選項，然後按向下鍵和 ENTER 來選取選項" sqref="C2" xr:uid="{00000000-0002-0000-0100-000005000000}"/>
    <dataValidation allowBlank="1" showInputMessage="1" showErrorMessage="1" prompt="在此標題下方的欄中輸入學分" sqref="D2" xr:uid="{00000000-0002-0000-0100-000006000000}"/>
    <dataValidation allowBlank="1" showInputMessage="1" showErrorMessage="1" prompt="在此標題下方的欄中就已完成學分選取 [是] 或 [否]。按 ALT+向下鍵來查看選項，然後按向下鍵和 ENTER 來選取" sqref="E2" xr:uid="{00000000-0002-0000-0100-000007000000}"/>
    <dataValidation allowBlank="1" showInputMessage="1" showErrorMessage="1" prompt="在此標題下方的欄中輸入學期編號" sqref="F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25"/>
  <cols>
    <col min="1" max="3" width="36" style="4" customWidth="1"/>
    <col min="4" max="16384" width="8.88671875" style="4"/>
  </cols>
  <sheetData>
    <row r="1" spans="1:3" ht="6.75" customHeight="1" x14ac:dyDescent="0.25">
      <c r="A1" s="8" t="s">
        <v>79</v>
      </c>
      <c r="B1" s="8"/>
      <c r="C1" s="3"/>
    </row>
    <row r="2" spans="1:3" ht="51" customHeight="1" x14ac:dyDescent="0.25">
      <c r="A2" s="8"/>
      <c r="B2" s="8"/>
      <c r="C2" s="9" t="s">
        <v>80</v>
      </c>
    </row>
    <row r="3" spans="1:3" ht="6.75" customHeight="1" x14ac:dyDescent="0.25">
      <c r="A3" s="8"/>
      <c r="B3" s="8"/>
      <c r="C3" s="3"/>
    </row>
    <row r="4" spans="1:3" ht="18" customHeight="1" x14ac:dyDescent="0.25">
      <c r="A4" s="10" t="s">
        <v>73</v>
      </c>
      <c r="B4" s="11" t="s">
        <v>84</v>
      </c>
      <c r="C4" s="11" t="s">
        <v>81</v>
      </c>
    </row>
    <row r="5" spans="1:3" ht="30" customHeight="1" x14ac:dyDescent="0.25">
      <c r="A5" s="12" t="s">
        <v>74</v>
      </c>
      <c r="B5" s="13">
        <v>30</v>
      </c>
      <c r="C5" s="13">
        <v>12</v>
      </c>
    </row>
    <row r="6" spans="1:3" ht="30" customHeight="1" x14ac:dyDescent="0.25">
      <c r="A6" s="12" t="s">
        <v>76</v>
      </c>
      <c r="B6" s="13">
        <v>20</v>
      </c>
      <c r="C6" s="13">
        <v>8</v>
      </c>
    </row>
    <row r="7" spans="1:3" ht="30" customHeight="1" x14ac:dyDescent="0.25">
      <c r="A7" s="12" t="s">
        <v>75</v>
      </c>
      <c r="B7" s="13">
        <v>9</v>
      </c>
      <c r="C7" s="13">
        <v>4</v>
      </c>
    </row>
    <row r="8" spans="1:3" ht="30" customHeight="1" x14ac:dyDescent="0.25">
      <c r="A8" s="12" t="s">
        <v>77</v>
      </c>
      <c r="B8" s="13">
        <v>4</v>
      </c>
      <c r="C8" s="13">
        <v>2</v>
      </c>
    </row>
    <row r="9" spans="1:3" ht="30" customHeight="1" x14ac:dyDescent="0.25">
      <c r="A9" s="12" t="s">
        <v>78</v>
      </c>
      <c r="B9" s="13">
        <v>2</v>
      </c>
      <c r="C9" s="13">
        <v>1</v>
      </c>
    </row>
    <row r="10" spans="1:3" ht="30" customHeight="1" x14ac:dyDescent="0.25">
      <c r="A10" s="12" t="s">
        <v>83</v>
      </c>
      <c r="B10" s="13">
        <v>65</v>
      </c>
      <c r="C10" s="13">
        <v>27</v>
      </c>
    </row>
  </sheetData>
  <mergeCells count="1">
    <mergeCell ref="A1:B3"/>
  </mergeCells>
  <phoneticPr fontId="19" type="noConversion"/>
  <dataValidations count="1">
    <dataValidation allowBlank="1" showInputMessage="1" showErrorMessage="1" prompt="此儲存格為工作表的標題。下方表格會自動更新" sqref="A1:B3" xr:uid="{00000000-0002-0000-0200-000000000000}"/>
  </dataValidation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5</vt:i4>
      </vt:variant>
    </vt:vector>
  </HeadingPairs>
  <TitlesOfParts>
    <vt:vector size="8" baseType="lpstr">
      <vt:lpstr>大學學分規劃工具</vt:lpstr>
      <vt:lpstr>課程</vt:lpstr>
      <vt:lpstr>學期摘要資料</vt:lpstr>
      <vt:lpstr>CreditsEarned</vt:lpstr>
      <vt:lpstr>CreditsNeeded</vt:lpstr>
      <vt:lpstr>CreditsRemaining</vt:lpstr>
      <vt:lpstr>課程!Print_Titles</vt:lpstr>
      <vt:lpstr>RequirementLookup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2019-06-26T12:58:20Z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