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filterPrivacy="1" codeName="ThisWorkbook"/>
  <xr:revisionPtr revIDLastSave="0" documentId="10_ncr:100000_{C40DEB6A-DB6A-487C-A5E4-CD71D870B89B}" xr6:coauthVersionLast="31" xr6:coauthVersionMax="36" xr10:uidLastSave="{00000000-0000-0000-0000-000000000000}"/>
  <bookViews>
    <workbookView xWindow="930" yWindow="0" windowWidth="20490" windowHeight="6930" xr2:uid="{00000000-000D-0000-FFFF-FFFF00000000}"/>
  </bookViews>
  <sheets>
    <sheet name="现金流" sheetId="1" r:id="rId1"/>
    <sheet name="每月收入" sheetId="3" r:id="rId2"/>
    <sheet name="每月支出" sheetId="4" r:id="rId3"/>
    <sheet name="图表数据" sheetId="2" state="hidden" r:id="rId4"/>
  </sheets>
  <definedNames>
    <definedName name="_xlnm.Print_Titles" localSheetId="2">每月支出!$5:$5</definedName>
    <definedName name="_xlnm.Print_Titles" localSheetId="1">每月收入!$5:$5</definedName>
    <definedName name="_xlnm.Print_Titles" localSheetId="0">现金流!$6:$6</definedName>
    <definedName name="名称">现金流!$B$1</definedName>
    <definedName name="年份">现金流!$B$4</definedName>
    <definedName name="月份">现金流!$B$3</definedName>
    <definedName name="预算标题">现金流!$B$2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3" l="1"/>
  <c r="B2" i="4"/>
  <c r="B1" i="4"/>
  <c r="B1" i="3"/>
  <c r="B3" i="1"/>
  <c r="B3" i="4" s="1"/>
  <c r="B3" i="3" l="1"/>
  <c r="E8" i="3"/>
  <c r="E7" i="3"/>
  <c r="E6" i="3"/>
  <c r="C9" i="3" l="1"/>
  <c r="D9" i="3"/>
  <c r="D26" i="4" l="1"/>
  <c r="D6" i="2" s="1"/>
  <c r="C26" i="4"/>
  <c r="C6" i="2" s="1"/>
  <c r="E25" i="4"/>
  <c r="E24" i="4"/>
  <c r="E23" i="4"/>
  <c r="E22" i="4"/>
  <c r="E21" i="4"/>
  <c r="E20" i="4"/>
  <c r="E19" i="4"/>
  <c r="E18" i="4"/>
  <c r="E17" i="4"/>
  <c r="E16" i="4"/>
  <c r="E15" i="4"/>
  <c r="E14" i="4"/>
  <c r="E13" i="4"/>
  <c r="E12" i="4"/>
  <c r="E11" i="4"/>
  <c r="E10" i="4"/>
  <c r="E9" i="4"/>
  <c r="E8" i="4"/>
  <c r="E7" i="4"/>
  <c r="E6" i="4"/>
  <c r="D5" i="2"/>
  <c r="C7" i="1"/>
  <c r="E9" i="3" l="1"/>
  <c r="E7" i="1" s="1"/>
  <c r="D8" i="1"/>
  <c r="C5" i="2"/>
  <c r="E26" i="4"/>
  <c r="E8" i="1" s="1"/>
  <c r="D7" i="1"/>
  <c r="C8" i="1"/>
  <c r="B4" i="1"/>
  <c r="B4" i="3" l="1"/>
  <c r="B4" i="4"/>
  <c r="C9" i="1"/>
  <c r="C4" i="2" s="1"/>
  <c r="D9" i="1"/>
  <c r="D4" i="2" s="1"/>
  <c r="E9" i="1"/>
</calcChain>
</file>

<file path=xl/sharedStrings.xml><?xml version="1.0" encoding="utf-8"?>
<sst xmlns="http://schemas.openxmlformats.org/spreadsheetml/2006/main" count="49" uniqueCount="37">
  <si>
    <t>姓名</t>
  </si>
  <si>
    <t>家庭预算</t>
  </si>
  <si>
    <t>备注：“现金流”表由系统基于“每月收入”和“每月支出”工作表中的条目自动计算</t>
  </si>
  <si>
    <t>现金流</t>
  </si>
  <si>
    <t>总收入</t>
  </si>
  <si>
    <t>总支出</t>
  </si>
  <si>
    <t>现金总额</t>
  </si>
  <si>
    <t>计划</t>
  </si>
  <si>
    <t>实际</t>
  </si>
  <si>
    <t>差额</t>
  </si>
  <si>
    <t>每月收入</t>
  </si>
  <si>
    <t>收入 1</t>
  </si>
  <si>
    <t>收入 2</t>
  </si>
  <si>
    <t>其他收入</t>
  </si>
  <si>
    <t>每月支出</t>
  </si>
  <si>
    <t>住房</t>
  </si>
  <si>
    <t>日用杂货</t>
  </si>
  <si>
    <t>电话</t>
  </si>
  <si>
    <t>用电/燃气</t>
  </si>
  <si>
    <t>用水/排污/垃圾</t>
  </si>
  <si>
    <t>有线电视</t>
  </si>
  <si>
    <t>上网</t>
  </si>
  <si>
    <t>保养/修理</t>
  </si>
  <si>
    <t>儿童保育</t>
  </si>
  <si>
    <t>学费</t>
  </si>
  <si>
    <t>宠物</t>
  </si>
  <si>
    <t>交通费</t>
  </si>
  <si>
    <t>个人护理</t>
  </si>
  <si>
    <t>保险</t>
  </si>
  <si>
    <t>信用卡</t>
  </si>
  <si>
    <t>贷款</t>
  </si>
  <si>
    <t>税款</t>
  </si>
  <si>
    <t>送礼/慈善</t>
  </si>
  <si>
    <t>存款</t>
  </si>
  <si>
    <t>其他</t>
  </si>
  <si>
    <t>图表数据</t>
  </si>
  <si>
    <t>汇总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</si>
</sst>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43" formatCode="_(* #,##0.00_);_(* \(#,##0.00\);_(* &quot;-&quot;??_);_(@_)"/>
    <numFmt numFmtId="164" formatCode="_ &quot;¥&quot;* #,##0_ ;_ &quot;¥&quot;* \-#,##0_ ;_ &quot;¥&quot;* &quot;-&quot;_ ;_ @_ "/>
    <numFmt numFmtId="165" formatCode="_ &quot;¥&quot;* #,##0.00_ ;_ &quot;¥&quot;* \-#,##0.00_ ;_ &quot;¥&quot;* &quot;-&quot;??_ ;_ @_ "/>
  </numFmts>
  <fonts count="24" x14ac:knownFonts="1">
    <font>
      <b/>
      <sz val="13"/>
      <color theme="2" tint="-0.749961851863155"/>
      <name val="Microsoft YaHei UI"/>
      <family val="2"/>
    </font>
    <font>
      <sz val="11"/>
      <color theme="1"/>
      <name val="Microsoft YaHei UI"/>
      <family val="2"/>
    </font>
    <font>
      <sz val="11"/>
      <color theme="0"/>
      <name val="Microsoft YaHei UI"/>
      <family val="2"/>
    </font>
    <font>
      <b/>
      <sz val="13"/>
      <color theme="2" tint="-0.749961851863155"/>
      <name val="Microsoft YaHei UI"/>
      <family val="2"/>
    </font>
    <font>
      <sz val="11"/>
      <color rgb="FF9C0006"/>
      <name val="Microsoft YaHei UI"/>
      <family val="2"/>
    </font>
    <font>
      <b/>
      <sz val="11"/>
      <color rgb="FFFA7D00"/>
      <name val="Microsoft YaHei UI"/>
      <family val="2"/>
    </font>
    <font>
      <b/>
      <sz val="11"/>
      <color theme="0"/>
      <name val="Microsoft YaHei UI"/>
      <family val="2"/>
    </font>
    <font>
      <i/>
      <sz val="11"/>
      <color theme="1" tint="0.34998626667073579"/>
      <name val="Microsoft YaHei UI"/>
      <family val="2"/>
    </font>
    <font>
      <sz val="11"/>
      <color rgb="FF006100"/>
      <name val="Microsoft YaHei UI"/>
      <family val="2"/>
    </font>
    <font>
      <b/>
      <sz val="25"/>
      <color theme="4" tint="-0.24994659260841701"/>
      <name val="Microsoft YaHei UI"/>
      <family val="2"/>
    </font>
    <font>
      <b/>
      <sz val="25"/>
      <color theme="5" tint="-0.499984740745262"/>
      <name val="Microsoft YaHei UI"/>
      <family val="2"/>
    </font>
    <font>
      <b/>
      <sz val="25"/>
      <color theme="6" tint="-0.499984740745262"/>
      <name val="Microsoft YaHei UI"/>
      <family val="2"/>
    </font>
    <font>
      <b/>
      <sz val="20"/>
      <color theme="5" tint="-0.499984740745262"/>
      <name val="Microsoft YaHei UI"/>
      <family val="2"/>
    </font>
    <font>
      <sz val="11"/>
      <color rgb="FF3F3F76"/>
      <name val="Microsoft YaHei UI"/>
      <family val="2"/>
    </font>
    <font>
      <sz val="11"/>
      <color rgb="FFFA7D00"/>
      <name val="Microsoft YaHei UI"/>
      <family val="2"/>
    </font>
    <font>
      <sz val="11"/>
      <color rgb="FF9C5700"/>
      <name val="Microsoft YaHei UI"/>
      <family val="2"/>
    </font>
    <font>
      <b/>
      <sz val="11"/>
      <color rgb="FF3F3F3F"/>
      <name val="Microsoft YaHei UI"/>
      <family val="2"/>
    </font>
    <font>
      <b/>
      <sz val="31"/>
      <color theme="4" tint="-0.24994659260841701"/>
      <name val="Microsoft YaHei UI"/>
      <family val="2"/>
    </font>
    <font>
      <b/>
      <sz val="11"/>
      <color theme="1"/>
      <name val="Microsoft YaHei UI"/>
      <family val="2"/>
    </font>
    <font>
      <sz val="11"/>
      <color rgb="FFFF0000"/>
      <name val="Microsoft YaHei UI"/>
      <family val="2"/>
    </font>
    <font>
      <b/>
      <sz val="20"/>
      <color theme="1" tint="0.499984740745262"/>
      <name val="Microsoft YaHei UI"/>
      <family val="2"/>
    </font>
    <font>
      <i/>
      <sz val="11"/>
      <color theme="0"/>
      <name val="Microsoft YaHei UI"/>
      <family val="2"/>
    </font>
    <font>
      <b/>
      <sz val="13"/>
      <name val="Microsoft YaHei UI"/>
      <family val="2"/>
    </font>
    <font>
      <b/>
      <sz val="9"/>
      <name val="宋体"/>
      <family val="3"/>
      <charset val="13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right/>
      <top style="medium">
        <color theme="2" tint="-0.2499465926084170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xf numFmtId="0" fontId="17" fillId="0" borderId="0" applyNumberFormat="0" applyFill="0" applyBorder="0" applyAlignment="0" applyProtection="0"/>
    <xf numFmtId="0" fontId="9" fillId="0" borderId="0" applyNumberFormat="0" applyFill="0" applyBorder="0" applyProtection="0"/>
    <xf numFmtId="0" fontId="10" fillId="0" borderId="0" applyNumberFormat="0" applyFill="0" applyBorder="0" applyProtection="0"/>
    <xf numFmtId="0" fontId="11" fillId="0" borderId="0" applyNumberFormat="0" applyFill="0" applyBorder="0" applyProtection="0"/>
    <xf numFmtId="0" fontId="12" fillId="0" borderId="0" applyNumberFormat="0" applyFill="0" applyBorder="0" applyAlignment="0" applyProtection="0"/>
    <xf numFmtId="0" fontId="7" fillId="0" borderId="0" applyNumberFormat="0" applyFill="0" applyBorder="0" applyProtection="0"/>
    <xf numFmtId="0" fontId="20" fillId="0" borderId="1">
      <alignment horizontal="left" vertical="center"/>
    </xf>
    <xf numFmtId="0" fontId="3" fillId="0" borderId="0"/>
    <xf numFmtId="3" fontId="3" fillId="0" borderId="0">
      <alignment horizontal="right"/>
    </xf>
    <xf numFmtId="3" fontId="3" fillId="0" borderId="0">
      <alignment horizontal="right"/>
    </xf>
    <xf numFmtId="43"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8" fillId="2" borderId="0" applyNumberFormat="0" applyBorder="0" applyAlignment="0" applyProtection="0"/>
    <xf numFmtId="0" fontId="4" fillId="3" borderId="0" applyNumberFormat="0" applyBorder="0" applyAlignment="0" applyProtection="0"/>
    <xf numFmtId="0" fontId="15" fillId="4" borderId="0" applyNumberFormat="0" applyBorder="0" applyAlignment="0" applyProtection="0"/>
    <xf numFmtId="0" fontId="13" fillId="5" borderId="2" applyNumberFormat="0" applyAlignment="0" applyProtection="0"/>
    <xf numFmtId="0" fontId="16" fillId="6" borderId="3" applyNumberFormat="0" applyAlignment="0" applyProtection="0"/>
    <xf numFmtId="0" fontId="5" fillId="6" borderId="2" applyNumberFormat="0" applyAlignment="0" applyProtection="0"/>
    <xf numFmtId="0" fontId="14" fillId="0" borderId="4" applyNumberFormat="0" applyFill="0" applyAlignment="0" applyProtection="0"/>
    <xf numFmtId="0" fontId="6" fillId="7" borderId="5" applyNumberFormat="0" applyAlignment="0" applyProtection="0"/>
    <xf numFmtId="0" fontId="19" fillId="0" borderId="0" applyNumberFormat="0" applyFill="0" applyBorder="0" applyAlignment="0" applyProtection="0"/>
    <xf numFmtId="0" fontId="3" fillId="8" borderId="6" applyNumberFormat="0" applyFont="0" applyAlignment="0" applyProtection="0"/>
    <xf numFmtId="0" fontId="18" fillId="0" borderId="7" applyNumberFormat="0" applyFill="0" applyAlignment="0" applyProtection="0"/>
    <xf numFmtId="0" fontId="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17" fillId="0" borderId="0" xfId="1" applyAlignment="1">
      <alignment vertical="center"/>
    </xf>
    <xf numFmtId="3" fontId="0" fillId="0" borderId="0" xfId="0" applyNumberFormat="1"/>
    <xf numFmtId="0" fontId="17" fillId="0" borderId="0" xfId="1" applyAlignment="1">
      <alignment horizontal="left" vertical="center"/>
    </xf>
    <xf numFmtId="0" fontId="12" fillId="0" borderId="0" xfId="5" applyAlignment="1">
      <alignment vertical="center"/>
    </xf>
    <xf numFmtId="0" fontId="7" fillId="0" borderId="0" xfId="6"/>
    <xf numFmtId="0" fontId="20" fillId="0" borderId="1" xfId="7">
      <alignment horizontal="left" vertical="center"/>
    </xf>
    <xf numFmtId="3" fontId="0" fillId="0" borderId="0" xfId="0" applyNumberFormat="1" applyFont="1" applyBorder="1"/>
    <xf numFmtId="0" fontId="0" fillId="0" borderId="0" xfId="0" applyFont="1" applyBorder="1"/>
    <xf numFmtId="0" fontId="11" fillId="0" borderId="0" xfId="4"/>
    <xf numFmtId="0" fontId="9" fillId="0" borderId="0" xfId="2"/>
    <xf numFmtId="0" fontId="12" fillId="0" borderId="0" xfId="5"/>
    <xf numFmtId="0" fontId="10" fillId="0" borderId="0" xfId="3"/>
    <xf numFmtId="0" fontId="3" fillId="0" borderId="0" xfId="8"/>
    <xf numFmtId="3" fontId="3" fillId="0" borderId="0" xfId="9">
      <alignment horizontal="right"/>
    </xf>
    <xf numFmtId="3" fontId="3" fillId="0" borderId="0" xfId="10">
      <alignment horizontal="right"/>
    </xf>
    <xf numFmtId="0" fontId="9" fillId="0" borderId="0" xfId="2" applyBorder="1"/>
    <xf numFmtId="0" fontId="0" fillId="0" borderId="0" xfId="0" applyNumberFormat="1"/>
    <xf numFmtId="0" fontId="21" fillId="0" borderId="0" xfId="6" applyFont="1" applyAlignment="1">
      <alignment horizontal="left"/>
    </xf>
    <xf numFmtId="0" fontId="22" fillId="0" borderId="0" xfId="0" applyFont="1"/>
  </cellXfs>
  <cellStyles count="51">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Amounts" xfId="9" xr:uid="{00000000-0005-0000-0000-000000000000}"/>
    <cellStyle name="Bad" xfId="17" builtinId="27" customBuiltin="1"/>
    <cellStyle name="Calculation" xfId="21" builtinId="22" customBuiltin="1"/>
    <cellStyle name="Check Cell" xfId="23" builtinId="23" customBuiltin="1"/>
    <cellStyle name="Comma" xfId="11" builtinId="3" customBuiltin="1"/>
    <cellStyle name="Comma [0]" xfId="12" builtinId="6" customBuiltin="1"/>
    <cellStyle name="Currency" xfId="13" builtinId="4" customBuiltin="1"/>
    <cellStyle name="Currency [0]" xfId="14" builtinId="7" customBuiltin="1"/>
    <cellStyle name="Explanatory Text" xfId="6" builtinId="53" customBuiltin="1"/>
    <cellStyle name="Good" xfId="1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19" builtinId="20" customBuiltin="1"/>
    <cellStyle name="Linked Cell" xfId="22" builtinId="24" customBuiltin="1"/>
    <cellStyle name="Neutral" xfId="18" builtinId="28" customBuiltin="1"/>
    <cellStyle name="Normal" xfId="0" builtinId="0" customBuiltin="1"/>
    <cellStyle name="Note" xfId="25" builtinId="10" customBuiltin="1"/>
    <cellStyle name="Output" xfId="20" builtinId="21" customBuiltin="1"/>
    <cellStyle name="Percent" xfId="15" builtinId="5" customBuiltin="1"/>
    <cellStyle name="Table Details" xfId="8" xr:uid="{00000000-0005-0000-0000-000007000000}"/>
    <cellStyle name="Title" xfId="1" builtinId="15" customBuiltin="1"/>
    <cellStyle name="Total" xfId="26" builtinId="25" customBuiltin="1"/>
    <cellStyle name="Variance" xfId="10" xr:uid="{00000000-0005-0000-0000-000009000000}"/>
    <cellStyle name="Warning Text" xfId="24" builtinId="11" customBuiltin="1"/>
    <cellStyle name="Year" xfId="7" xr:uid="{00000000-0005-0000-0000-00000A000000}"/>
  </cellStyles>
  <dxfs count="11">
    <dxf>
      <font>
        <b/>
        <i val="0"/>
        <strike val="0"/>
        <condense val="0"/>
        <extend val="0"/>
        <outline val="0"/>
        <shadow val="0"/>
        <u val="none"/>
        <vertAlign val="baseline"/>
        <sz val="13"/>
        <color theme="2" tint="-0.749961851863155"/>
        <name val="Microsoft YaHei UI"/>
        <family val="2"/>
        <scheme val="none"/>
      </font>
      <numFmt numFmtId="3" formatCode="#,##0"/>
    </dxf>
    <dxf>
      <font>
        <b/>
        <i val="0"/>
        <strike val="0"/>
        <condense val="0"/>
        <extend val="0"/>
        <outline val="0"/>
        <shadow val="0"/>
        <u val="none"/>
        <vertAlign val="baseline"/>
        <sz val="13"/>
        <color theme="2" tint="-0.749961851863155"/>
        <name val="Microsoft YaHei UI"/>
        <family val="2"/>
        <scheme val="none"/>
      </font>
      <numFmt numFmtId="3" formatCode="#,##0"/>
    </dxf>
    <dxf>
      <font>
        <b/>
        <i val="0"/>
        <color theme="2" tint="-0.749961851863155"/>
      </font>
      <border>
        <top style="thin">
          <color theme="2" tint="-0.499984740745262"/>
        </top>
      </border>
    </dxf>
    <dxf>
      <font>
        <b/>
        <i val="0"/>
        <color theme="5" tint="-0.499984740745262"/>
      </font>
      <border>
        <bottom style="medium">
          <color theme="2" tint="-0.24994659260841701"/>
        </bottom>
      </border>
    </dxf>
    <dxf>
      <font>
        <b/>
        <i val="0"/>
        <color theme="1" tint="0.34998626667073579"/>
      </font>
      <border>
        <top/>
        <bottom/>
      </border>
    </dxf>
    <dxf>
      <font>
        <b/>
        <i val="0"/>
        <color theme="2" tint="-0.749961851863155"/>
      </font>
      <border>
        <top style="thin">
          <color theme="2" tint="-0.499984740745262"/>
        </top>
      </border>
    </dxf>
    <dxf>
      <font>
        <b/>
        <i val="0"/>
        <color theme="6" tint="-0.499984740745262"/>
      </font>
      <border>
        <bottom style="medium">
          <color theme="2" tint="-0.24994659260841701"/>
        </bottom>
      </border>
    </dxf>
    <dxf>
      <font>
        <b/>
        <i val="0"/>
        <color theme="1" tint="0.34998626667073579"/>
      </font>
      <border>
        <top/>
        <bottom/>
      </border>
    </dxf>
    <dxf>
      <font>
        <b/>
        <i val="0"/>
        <color theme="2" tint="-0.749961851863155"/>
      </font>
      <border>
        <top style="thin">
          <color theme="2" tint="-0.499984740745262"/>
        </top>
      </border>
    </dxf>
    <dxf>
      <font>
        <b/>
        <i val="0"/>
        <color theme="4" tint="-0.24994659260841701"/>
      </font>
      <border>
        <bottom style="medium">
          <color theme="2" tint="-0.24994659260841701"/>
        </bottom>
      </border>
    </dxf>
    <dxf>
      <font>
        <b/>
        <i val="0"/>
        <color theme="1" tint="0.34998626667073579"/>
      </font>
      <border>
        <top/>
        <bottom/>
      </border>
    </dxf>
  </dxfs>
  <tableStyles count="3" defaultTableStyle="Family budget cash flow" defaultPivotStyle="PivotStyleLight16">
    <tableStyle name="Family budget cash flow" pivot="0" count="3" xr9:uid="{00000000-0011-0000-FFFF-FFFF00000000}">
      <tableStyleElement type="wholeTable" dxfId="10"/>
      <tableStyleElement type="headerRow" dxfId="9"/>
      <tableStyleElement type="totalRow" dxfId="8"/>
    </tableStyle>
    <tableStyle name="Family budget monthly expense" pivot="0" count="3" xr9:uid="{00000000-0011-0000-FFFF-FFFF01000000}">
      <tableStyleElement type="wholeTable" dxfId="7"/>
      <tableStyleElement type="headerRow" dxfId="6"/>
      <tableStyleElement type="totalRow" dxfId="5"/>
    </tableStyle>
    <tableStyle name="Family budget monthly income" pivot="0" count="3" xr9:uid="{00000000-0011-0000-FFFF-FFFF02000000}">
      <tableStyleElement type="wholeTable" dxfId="4"/>
      <tableStyleElement type="headerRow" dxfId="3"/>
      <tableStyleElement type="total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928765741589453"/>
          <c:y val="0.13710580090580649"/>
          <c:w val="0.68894258484169146"/>
          <c:h val="0.74505498246072721"/>
        </c:manualLayout>
      </c:layout>
      <c:barChart>
        <c:barDir val="col"/>
        <c:grouping val="clustered"/>
        <c:varyColors val="0"/>
        <c:ser>
          <c:idx val="0"/>
          <c:order val="0"/>
          <c:tx>
            <c:strRef>
              <c:f>图表数据!$C$3</c:f>
              <c:strCache>
                <c:ptCount val="1"/>
                <c:pt idx="0">
                  <c:v>计划</c:v>
                </c:pt>
              </c:strCache>
            </c:strRef>
          </c:tx>
          <c:spPr>
            <a:solidFill>
              <a:schemeClr val="accent1">
                <a:lumMod val="75000"/>
              </a:schemeClr>
            </a:solidFill>
            <a:ln>
              <a:noFill/>
            </a:ln>
            <a:effectLst/>
          </c:spPr>
          <c:invertIfNegative val="0"/>
          <c:dPt>
            <c:idx val="0"/>
            <c:invertIfNegative val="0"/>
            <c:bubble3D val="0"/>
            <c:spPr>
              <a:solidFill>
                <a:schemeClr val="accent1">
                  <a:lumMod val="75000"/>
                </a:schemeClr>
              </a:solidFill>
              <a:ln>
                <a:noFill/>
              </a:ln>
              <a:effectLst/>
            </c:spPr>
            <c:extLst>
              <c:ext xmlns:c16="http://schemas.microsoft.com/office/drawing/2014/chart" uri="{C3380CC4-5D6E-409C-BE32-E72D297353CC}">
                <c16:uniqueId val="{00000001-CDD8-4A29-AA76-4E89536BAE58}"/>
              </c:ext>
            </c:extLst>
          </c:dPt>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3-CDD8-4A29-AA76-4E89536BAE58}"/>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5-CDD8-4A29-AA76-4E89536BAE58}"/>
              </c:ext>
            </c:extLst>
          </c:dPt>
          <c:cat>
            <c:strRef>
              <c:f>图表数据!$B$4:$B$6</c:f>
              <c:strCache>
                <c:ptCount val="3"/>
                <c:pt idx="0">
                  <c:v>现金流</c:v>
                </c:pt>
                <c:pt idx="1">
                  <c:v>每月收入</c:v>
                </c:pt>
                <c:pt idx="2">
                  <c:v>每月支出</c:v>
                </c:pt>
              </c:strCache>
            </c:strRef>
          </c:cat>
          <c:val>
            <c:numRef>
              <c:f>图表数据!$C$4:$C$6</c:f>
              <c:numCache>
                <c:formatCode>General</c:formatCode>
                <c:ptCount val="3"/>
                <c:pt idx="0">
                  <c:v>2097</c:v>
                </c:pt>
                <c:pt idx="1">
                  <c:v>5700</c:v>
                </c:pt>
                <c:pt idx="2">
                  <c:v>3603</c:v>
                </c:pt>
              </c:numCache>
            </c:numRef>
          </c:val>
          <c:extLst>
            <c:ext xmlns:c16="http://schemas.microsoft.com/office/drawing/2014/chart" uri="{C3380CC4-5D6E-409C-BE32-E72D297353CC}">
              <c16:uniqueId val="{00000006-CDD8-4A29-AA76-4E89536BAE58}"/>
            </c:ext>
          </c:extLst>
        </c:ser>
        <c:ser>
          <c:idx val="1"/>
          <c:order val="1"/>
          <c:tx>
            <c:strRef>
              <c:f>图表数据!$D$3</c:f>
              <c:strCache>
                <c:ptCount val="1"/>
                <c:pt idx="0">
                  <c:v>实际</c:v>
                </c:pt>
              </c:strCache>
            </c:strRef>
          </c:tx>
          <c:spPr>
            <a:solidFill>
              <a:schemeClr val="accent2">
                <a:lumMod val="50000"/>
              </a:schemeClr>
            </a:solidFill>
            <a:ln>
              <a:noFill/>
            </a:ln>
            <a:effectLst/>
          </c:spPr>
          <c:invertIfNegative val="0"/>
          <c:dPt>
            <c:idx val="0"/>
            <c:invertIfNegative val="0"/>
            <c:bubble3D val="0"/>
            <c:spPr>
              <a:solidFill>
                <a:schemeClr val="accent2">
                  <a:lumMod val="50000"/>
                </a:schemeClr>
              </a:solidFill>
              <a:ln>
                <a:noFill/>
              </a:ln>
              <a:effectLst/>
            </c:spPr>
            <c:extLst>
              <c:ext xmlns:c16="http://schemas.microsoft.com/office/drawing/2014/chart" uri="{C3380CC4-5D6E-409C-BE32-E72D297353CC}">
                <c16:uniqueId val="{00000008-CDD8-4A29-AA76-4E89536BAE58}"/>
              </c:ext>
            </c:extLst>
          </c:dPt>
          <c:dPt>
            <c:idx val="1"/>
            <c:invertIfNegative val="0"/>
            <c:bubble3D val="0"/>
            <c:spPr>
              <a:solidFill>
                <a:schemeClr val="accent2">
                  <a:lumMod val="50000"/>
                </a:schemeClr>
              </a:solidFill>
              <a:ln>
                <a:noFill/>
              </a:ln>
              <a:effectLst/>
            </c:spPr>
            <c:extLst>
              <c:ext xmlns:c16="http://schemas.microsoft.com/office/drawing/2014/chart" uri="{C3380CC4-5D6E-409C-BE32-E72D297353CC}">
                <c16:uniqueId val="{0000000A-CDD8-4A29-AA76-4E89536BAE58}"/>
              </c:ext>
            </c:extLst>
          </c:dPt>
          <c:dPt>
            <c:idx val="2"/>
            <c:invertIfNegative val="0"/>
            <c:bubble3D val="0"/>
            <c:spPr>
              <a:solidFill>
                <a:schemeClr val="accent2">
                  <a:lumMod val="50000"/>
                </a:schemeClr>
              </a:solidFill>
              <a:ln>
                <a:noFill/>
              </a:ln>
              <a:effectLst/>
            </c:spPr>
            <c:extLst>
              <c:ext xmlns:c16="http://schemas.microsoft.com/office/drawing/2014/chart" uri="{C3380CC4-5D6E-409C-BE32-E72D297353CC}">
                <c16:uniqueId val="{0000000C-CDD8-4A29-AA76-4E89536BAE58}"/>
              </c:ext>
            </c:extLst>
          </c:dPt>
          <c:cat>
            <c:strRef>
              <c:f>图表数据!$B$4:$B$6</c:f>
              <c:strCache>
                <c:ptCount val="3"/>
                <c:pt idx="0">
                  <c:v>现金流</c:v>
                </c:pt>
                <c:pt idx="1">
                  <c:v>每月收入</c:v>
                </c:pt>
                <c:pt idx="2">
                  <c:v>每月支出</c:v>
                </c:pt>
              </c:strCache>
            </c:strRef>
          </c:cat>
          <c:val>
            <c:numRef>
              <c:f>图表数据!$D$4:$D$6</c:f>
              <c:numCache>
                <c:formatCode>General</c:formatCode>
                <c:ptCount val="3"/>
                <c:pt idx="0">
                  <c:v>1845</c:v>
                </c:pt>
                <c:pt idx="1">
                  <c:v>5500</c:v>
                </c:pt>
                <c:pt idx="2">
                  <c:v>3655</c:v>
                </c:pt>
              </c:numCache>
            </c:numRef>
          </c:val>
          <c:extLst>
            <c:ext xmlns:c16="http://schemas.microsoft.com/office/drawing/2014/chart" uri="{C3380CC4-5D6E-409C-BE32-E72D297353CC}">
              <c16:uniqueId val="{0000000D-CDD8-4A29-AA76-4E89536BAE58}"/>
            </c:ext>
          </c:extLst>
        </c:ser>
        <c:dLbls>
          <c:showLegendKey val="0"/>
          <c:showVal val="0"/>
          <c:showCatName val="0"/>
          <c:showSerName val="0"/>
          <c:showPercent val="0"/>
          <c:showBubbleSize val="0"/>
        </c:dLbls>
        <c:gapWidth val="114"/>
        <c:overlap val="-11"/>
        <c:axId val="420927144"/>
        <c:axId val="420929496"/>
      </c:barChart>
      <c:catAx>
        <c:axId val="420927144"/>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bg2">
                    <a:lumMod val="25000"/>
                  </a:schemeClr>
                </a:solidFill>
                <a:latin typeface="Microsoft YaHei UI" panose="020B0503020204020204" pitchFamily="34" charset="-122"/>
                <a:ea typeface="Microsoft YaHei UI" panose="020B0503020204020204" pitchFamily="34" charset="-122"/>
                <a:cs typeface="+mn-cs"/>
              </a:defRPr>
            </a:pPr>
            <a:endParaRPr lang="en-US"/>
          </a:p>
        </c:txPr>
        <c:crossAx val="420929496"/>
        <c:crosses val="autoZero"/>
        <c:auto val="1"/>
        <c:lblAlgn val="ctr"/>
        <c:lblOffset val="100"/>
        <c:noMultiLvlLbl val="0"/>
      </c:catAx>
      <c:valAx>
        <c:axId val="420929496"/>
        <c:scaling>
          <c:orientation val="minMax"/>
        </c:scaling>
        <c:delete val="0"/>
        <c:axPos val="l"/>
        <c:numFmt formatCode="&quot;¥&quot;#,##0_);\(&quot;¥&quot;#,##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2">
                    <a:lumMod val="25000"/>
                  </a:schemeClr>
                </a:solidFill>
                <a:latin typeface="Microsoft YaHei UI" panose="020B0503020204020204" pitchFamily="34" charset="-122"/>
                <a:ea typeface="Microsoft YaHei UI" panose="020B0503020204020204" pitchFamily="34" charset="-122"/>
                <a:cs typeface="+mn-cs"/>
              </a:defRPr>
            </a:pPr>
            <a:endParaRPr lang="en-US"/>
          </a:p>
        </c:txPr>
        <c:crossAx val="420927144"/>
        <c:crosses val="autoZero"/>
        <c:crossBetween val="between"/>
      </c:valAx>
      <c:spPr>
        <a:noFill/>
        <a:ln>
          <a:noFill/>
        </a:ln>
        <a:effectLst/>
      </c:spPr>
    </c:plotArea>
    <c:legend>
      <c:legendPos val="tr"/>
      <c:layout>
        <c:manualLayout>
          <c:xMode val="edge"/>
          <c:yMode val="edge"/>
          <c:x val="3.6966424077775693E-2"/>
          <c:y val="0.68999918686350659"/>
          <c:w val="0.12874683649413149"/>
          <c:h val="0.1787113573290034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bg2">
                  <a:lumMod val="25000"/>
                </a:schemeClr>
              </a:solidFill>
              <a:latin typeface="Microsoft YaHei UI" panose="020B0503020204020204" pitchFamily="34" charset="-122"/>
              <a:ea typeface="Microsoft YaHei UI" panose="020B0503020204020204" pitchFamily="34" charset="-122"/>
              <a:cs typeface="Microsoft YaHei UI"/>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895350</xdr:colOff>
      <xdr:row>3</xdr:row>
      <xdr:rowOff>190500</xdr:rowOff>
    </xdr:from>
    <xdr:to>
      <xdr:col>5</xdr:col>
      <xdr:colOff>76200</xdr:colOff>
      <xdr:row>4</xdr:row>
      <xdr:rowOff>2561492</xdr:rowOff>
    </xdr:to>
    <xdr:graphicFrame macro="">
      <xdr:nvGraphicFramePr>
        <xdr:cNvPr id="3" name="预算图" descr="A chart showing the comparison of Actual and Projected Cash Flow, Monthly Income and Monthly Expense">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现金流" displayName="现金流" ref="B6:E9" totalsRowCount="1">
  <autoFilter ref="B6:E8" xr:uid="{00000000-0009-0000-0100-000001000000}"/>
  <tableColumns count="4">
    <tableColumn id="1" xr3:uid="{00000000-0010-0000-0000-000001000000}" name="现金流" totalsRowLabel="现金总额" dataCellStyle="Table Details"/>
    <tableColumn id="3" xr3:uid="{00000000-0010-0000-0000-000003000000}" name="计划" totalsRowFunction="custom" dataCellStyle="Amounts">
      <totalsRowFormula>C7-C8</totalsRowFormula>
    </tableColumn>
    <tableColumn id="4" xr3:uid="{00000000-0010-0000-0000-000004000000}" name="实际" totalsRowFunction="custom" dataCellStyle="Amounts">
      <totalsRowFormula>D7-D8</totalsRowFormula>
    </tableColumn>
    <tableColumn id="5" xr3:uid="{00000000-0010-0000-0000-000005000000}" name="差额" totalsRowFunction="sum" dataCellStyle="Variance">
      <calculatedColumnFormula>收入[[#Totals],[差额]]</calculatedColumnFormula>
    </tableColumn>
  </tableColumns>
  <tableStyleInfo name="Family budget cash flow" showFirstColumn="0" showLastColumn="0" showRowStripes="0" showColumnStripes="0"/>
  <extLst>
    <ext xmlns:x14="http://schemas.microsoft.com/office/spreadsheetml/2009/9/main" uri="{504A1905-F514-4f6f-8877-14C23A59335A}">
      <x14:table altTextSummary="Projected, Actual, and Variance cash flow are automatically updated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收入" displayName="收入" ref="B5:E9" totalsRowCount="1">
  <autoFilter ref="B5:E8" xr:uid="{00000000-0009-0000-0100-000005000000}"/>
  <tableColumns count="4">
    <tableColumn id="1" xr3:uid="{00000000-0010-0000-0100-000001000000}" name="每月收入" totalsRowLabel="总收入" dataCellStyle="Table Details"/>
    <tableColumn id="3" xr3:uid="{00000000-0010-0000-0100-000003000000}" name="计划" totalsRowFunction="sum" totalsRowDxfId="1" dataCellStyle="Amounts"/>
    <tableColumn id="4" xr3:uid="{00000000-0010-0000-0100-000004000000}" name="实际" totalsRowFunction="sum" totalsRowDxfId="0" dataCellStyle="Amounts"/>
    <tableColumn id="5" xr3:uid="{00000000-0010-0000-0100-000005000000}" name="差额" totalsRowFunction="sum" dataCellStyle="Variance">
      <calculatedColumnFormula>收入[[#This Row],[实际]]-收入[[#This Row],[计划]]</calculatedColumnFormula>
    </tableColumn>
  </tableColumns>
  <tableStyleInfo name="Family budget monthly income" showFirstColumn="0" showLastColumn="0" showRowStripes="1" showColumnStripes="0"/>
  <extLst>
    <ext xmlns:x14="http://schemas.microsoft.com/office/spreadsheetml/2009/9/main" uri="{504A1905-F514-4f6f-8877-14C23A59335A}">
      <x14:table altTextSummary="Enter Monthly Income items for Projected and Actual income in this table. Variance is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支出" displayName="支出" ref="B5:E26" totalsRowCount="1">
  <autoFilter ref="B5:E25" xr:uid="{00000000-0009-0000-0100-000009000000}"/>
  <tableColumns count="4">
    <tableColumn id="1" xr3:uid="{00000000-0010-0000-0200-000001000000}" name="每月支出" totalsRowLabel="汇总" dataCellStyle="Table Details"/>
    <tableColumn id="3" xr3:uid="{00000000-0010-0000-0200-000003000000}" name="计划" totalsRowFunction="sum" dataCellStyle="Amounts"/>
    <tableColumn id="4" xr3:uid="{00000000-0010-0000-0200-000004000000}" name="实际" totalsRowFunction="sum" dataCellStyle="Amounts"/>
    <tableColumn id="5" xr3:uid="{00000000-0010-0000-0200-000005000000}" name="差额" totalsRowFunction="sum" dataCellStyle="Variance">
      <calculatedColumnFormula>支出[[#This Row],[计划]]-支出[[#This Row],[实际]]</calculatedColumnFormula>
    </tableColumn>
  </tableColumns>
  <tableStyleInfo name="Family budget monthly expense" showFirstColumn="0" showLastColumn="0" showRowStripes="1" showColumnStripes="0"/>
  <extLst>
    <ext xmlns:x14="http://schemas.microsoft.com/office/spreadsheetml/2009/9/main" uri="{504A1905-F514-4f6f-8877-14C23A59335A}">
      <x14:table altTextSummary="Enter Monthly Expense items for Projected and Actual expenses in this table. Variance is automatically calculated"/>
    </ext>
  </extLst>
</table>
</file>

<file path=xl/theme/theme1.xml><?xml version="1.0" encoding="utf-8"?>
<a:theme xmlns:a="http://schemas.openxmlformats.org/drawingml/2006/main" name="Office Theme">
  <a:themeElements>
    <a:clrScheme name="Family budget">
      <a:dk1>
        <a:sysClr val="windowText" lastClr="000000"/>
      </a:dk1>
      <a:lt1>
        <a:sysClr val="window" lastClr="FFFFFF"/>
      </a:lt1>
      <a:dk2>
        <a:srgbClr val="032027"/>
      </a:dk2>
      <a:lt2>
        <a:srgbClr val="F1F0EE"/>
      </a:lt2>
      <a:accent1>
        <a:srgbClr val="0EAACF"/>
      </a:accent1>
      <a:accent2>
        <a:srgbClr val="A1D23A"/>
      </a:accent2>
      <a:accent3>
        <a:srgbClr val="F6893A"/>
      </a:accent3>
      <a:accent4>
        <a:srgbClr val="995487"/>
      </a:accent4>
      <a:accent5>
        <a:srgbClr val="BFA26E"/>
      </a:accent5>
      <a:accent6>
        <a:srgbClr val="DE5959"/>
      </a:accent6>
      <a:hlink>
        <a:srgbClr val="E85787"/>
      </a:hlink>
      <a:folHlink>
        <a:srgbClr val="0EAACF"/>
      </a:folHlink>
    </a:clrScheme>
    <a:fontScheme name="Family budget">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B1:E9"/>
  <sheetViews>
    <sheetView showGridLines="0" tabSelected="1" zoomScaleNormal="100" workbookViewId="0"/>
  </sheetViews>
  <sheetFormatPr defaultRowHeight="17.25" customHeight="1" x14ac:dyDescent="0.3"/>
  <cols>
    <col min="1" max="1" width="2.5" customWidth="1"/>
    <col min="2" max="2" width="34.69921875" customWidth="1"/>
    <col min="3" max="3" width="18" customWidth="1"/>
    <col min="4" max="5" width="14.296875" style="2" customWidth="1"/>
    <col min="6" max="6" width="2.69921875" customWidth="1"/>
  </cols>
  <sheetData>
    <row r="1" spans="2:5" ht="23.25" customHeight="1" x14ac:dyDescent="0.3">
      <c r="B1" s="4" t="s">
        <v>0</v>
      </c>
      <c r="C1" s="2"/>
    </row>
    <row r="2" spans="2:5" ht="46.5" customHeight="1" x14ac:dyDescent="0.3">
      <c r="B2" s="3" t="s">
        <v>1</v>
      </c>
      <c r="C2" s="2"/>
    </row>
    <row r="3" spans="2:5" ht="28.5" thickBot="1" x14ac:dyDescent="0.5">
      <c r="B3" s="11" t="str">
        <f ca="1">TEXT(TODAY(),"m月")</f>
        <v>8月</v>
      </c>
      <c r="C3" s="2"/>
    </row>
    <row r="4" spans="2:5" ht="27.75" x14ac:dyDescent="0.3">
      <c r="B4" s="6">
        <f ca="1">YEAR(TODAY())</f>
        <v>2018</v>
      </c>
      <c r="C4" s="2"/>
    </row>
    <row r="5" spans="2:5" ht="219.75" customHeight="1" x14ac:dyDescent="0.3">
      <c r="B5" s="5" t="s">
        <v>2</v>
      </c>
      <c r="C5" s="18"/>
      <c r="D5" s="18"/>
      <c r="E5" s="18"/>
    </row>
    <row r="6" spans="2:5" ht="45" customHeight="1" x14ac:dyDescent="0.5">
      <c r="B6" s="16" t="s">
        <v>3</v>
      </c>
      <c r="C6" s="8" t="s">
        <v>7</v>
      </c>
      <c r="D6" s="8" t="s">
        <v>8</v>
      </c>
      <c r="E6" s="8" t="s">
        <v>9</v>
      </c>
    </row>
    <row r="7" spans="2:5" ht="17.25" customHeight="1" x14ac:dyDescent="0.3">
      <c r="B7" s="13" t="s">
        <v>4</v>
      </c>
      <c r="C7" s="14">
        <f>收入[[#Totals],[计划]]</f>
        <v>5700</v>
      </c>
      <c r="D7" s="14">
        <f>收入[[#Totals],[实际]]</f>
        <v>5500</v>
      </c>
      <c r="E7" s="15">
        <f>收入[[#Totals],[差额]]</f>
        <v>-200</v>
      </c>
    </row>
    <row r="8" spans="2:5" ht="17.25" customHeight="1" x14ac:dyDescent="0.3">
      <c r="B8" s="13" t="s">
        <v>5</v>
      </c>
      <c r="C8" s="14">
        <f>支出[[#Totals],[计划]]</f>
        <v>3603</v>
      </c>
      <c r="D8" s="14">
        <f>支出[[#Totals],[实际]]</f>
        <v>3655</v>
      </c>
      <c r="E8" s="15">
        <f>支出[[#Totals],[差额]]</f>
        <v>-52</v>
      </c>
    </row>
    <row r="9" spans="2:5" ht="17.25" customHeight="1" x14ac:dyDescent="0.3">
      <c r="B9" s="8" t="s">
        <v>6</v>
      </c>
      <c r="C9" s="7">
        <f>C7-C8</f>
        <v>2097</v>
      </c>
      <c r="D9" s="7">
        <f>D7-D8</f>
        <v>1845</v>
      </c>
      <c r="E9" s="7">
        <f>SUBTOTAL(109,现金流[差额])</f>
        <v>-252</v>
      </c>
    </row>
  </sheetData>
  <phoneticPr fontId="23" type="noConversion"/>
  <dataValidations count="10">
    <dataValidation allowBlank="1" showInputMessage="1" showErrorMessage="1" prompt="在此工作簿中创建一份家庭预算。此工作表中的图表和现金流表格基于在其他工作表中输入的每月收入和每月支出自动更新" sqref="A1" xr:uid="{00000000-0002-0000-0000-000000000000}"/>
    <dataValidation allowBlank="1" showInputMessage="1" showErrorMessage="1" prompt="在此单元格中输入预算名称" sqref="B1" xr:uid="{00000000-0002-0000-0000-000001000000}"/>
    <dataValidation allowBlank="1" showInputMessage="1" showErrorMessage="1" prompt="在此单元格输入月份，并在下方单元格中输入年份" sqref="B3" xr:uid="{00000000-0002-0000-0000-000002000000}"/>
    <dataValidation allowBlank="1" showInputMessage="1" showErrorMessage="1" prompt="在此单元格中输入年份" sqref="B4" xr:uid="{00000000-0002-0000-0000-000003000000}"/>
    <dataValidation allowBlank="1" showInputMessage="1" showErrorMessage="1" prompt="此标题下的此列中的总收入和总支出项基于“收入”和“支出”表中的输入自动更新" sqref="B6" xr:uid="{00000000-0002-0000-0000-000004000000}"/>
    <dataValidation allowBlank="1" showInputMessage="1" showErrorMessage="1" prompt="实际收入和支出在此标题下的此列中自动更新" sqref="D6" xr:uid="{00000000-0002-0000-0000-000005000000}"/>
    <dataValidation allowBlank="1" showInputMessage="1" showErrorMessage="1" prompt="差异金额和图标在此标题下的此列中自动更新" sqref="E6" xr:uid="{00000000-0002-0000-0000-000006000000}"/>
    <dataValidation allowBlank="1" showInputMessage="1" showErrorMessage="1" prompt="图表显示每月收入和每月支出的实际和计划现金流对比" sqref="B5" xr:uid="{00000000-0002-0000-0000-000007000000}"/>
    <dataValidation allowBlank="1" showInputMessage="1" showErrorMessage="1" prompt="此工作表的标题位于此单元格中，图表和提示位于单元格 B5 中。在下方单元格中输入月份" sqref="B2" xr:uid="{00000000-0002-0000-0000-000008000000}"/>
    <dataValidation allowBlank="1" showInputMessage="1" showErrorMessage="1" prompt="预计收入和支出在此标题下的此列中自动更新" sqref="C6" xr:uid="{00000000-0002-0000-0000-000009000000}"/>
  </dataValidations>
  <printOptions horizontalCentered="1"/>
  <pageMargins left="0.4" right="0.4" top="0.4" bottom="0.4" header="0.25" footer="0.25"/>
  <pageSetup paperSize="9" fitToHeight="0" orientation="portrait" r:id="rId1"/>
  <headerFooter differentFirst="1">
    <oddFooter>&amp;CPage &amp;P of &amp;N</oddFooter>
  </headerFooter>
  <ignoredErrors>
    <ignoredError sqref="E8" calculatedColumn="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3" id="{70BE87D5-6E62-4533-88AE-53E31B3F506A}">
            <x14:iconSet custom="1">
              <x14:cfvo type="percent">
                <xm:f>0</xm:f>
              </x14:cfvo>
              <x14:cfvo type="num">
                <xm:f>0</xm:f>
              </x14:cfvo>
              <x14:cfvo type="num" gte="0">
                <xm:f>0</xm:f>
              </x14:cfvo>
              <x14:cfIcon iconSet="3TrafficLights1" iconId="0"/>
              <x14:cfIcon iconSet="3TrafficLights1" iconId="1"/>
              <x14:cfIcon iconSet="3TrafficLights1" iconId="2"/>
            </x14:iconSet>
          </x14:cfRule>
          <xm:sqref>E7:E8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autoPageBreaks="0" fitToPage="1"/>
  </sheetPr>
  <dimension ref="B1:E9"/>
  <sheetViews>
    <sheetView showGridLines="0" zoomScaleNormal="100" workbookViewId="0"/>
  </sheetViews>
  <sheetFormatPr defaultRowHeight="17.25" customHeight="1" x14ac:dyDescent="0.3"/>
  <cols>
    <col min="1" max="1" width="2.5" customWidth="1"/>
    <col min="2" max="2" width="34.69921875" customWidth="1"/>
    <col min="3" max="3" width="18" customWidth="1"/>
    <col min="4" max="5" width="14.296875" style="2" customWidth="1"/>
    <col min="6" max="6" width="2.69921875" customWidth="1"/>
  </cols>
  <sheetData>
    <row r="1" spans="2:5" ht="23.25" customHeight="1" x14ac:dyDescent="0.3">
      <c r="B1" s="4" t="str">
        <f>名称</f>
        <v>姓名</v>
      </c>
      <c r="C1" s="2"/>
    </row>
    <row r="2" spans="2:5" ht="46.5" customHeight="1" x14ac:dyDescent="0.3">
      <c r="B2" s="3" t="str">
        <f>预算标题</f>
        <v>家庭预算</v>
      </c>
      <c r="C2" s="17"/>
    </row>
    <row r="3" spans="2:5" ht="28.5" thickBot="1" x14ac:dyDescent="0.5">
      <c r="B3" s="11" t="str">
        <f ca="1">月份</f>
        <v>8月</v>
      </c>
      <c r="C3" s="2"/>
    </row>
    <row r="4" spans="2:5" ht="27.75" x14ac:dyDescent="0.3">
      <c r="B4" s="6">
        <f ca="1">年份</f>
        <v>2018</v>
      </c>
      <c r="C4" s="2"/>
    </row>
    <row r="5" spans="2:5" ht="45" customHeight="1" x14ac:dyDescent="0.5">
      <c r="B5" s="12" t="s">
        <v>10</v>
      </c>
      <c r="C5" t="s">
        <v>7</v>
      </c>
      <c r="D5" t="s">
        <v>8</v>
      </c>
      <c r="E5" t="s">
        <v>9</v>
      </c>
    </row>
    <row r="6" spans="2:5" ht="17.25" customHeight="1" x14ac:dyDescent="0.3">
      <c r="B6" s="13" t="s">
        <v>11</v>
      </c>
      <c r="C6" s="14">
        <v>4000</v>
      </c>
      <c r="D6" s="14">
        <v>4000</v>
      </c>
      <c r="E6" s="15">
        <f>收入[[#This Row],[实际]]-收入[[#This Row],[计划]]</f>
        <v>0</v>
      </c>
    </row>
    <row r="7" spans="2:5" ht="17.25" customHeight="1" x14ac:dyDescent="0.3">
      <c r="B7" s="13" t="s">
        <v>12</v>
      </c>
      <c r="C7" s="14">
        <v>1400</v>
      </c>
      <c r="D7" s="14">
        <v>1500</v>
      </c>
      <c r="E7" s="15">
        <f>收入[[#This Row],[实际]]-收入[[#This Row],[计划]]</f>
        <v>100</v>
      </c>
    </row>
    <row r="8" spans="2:5" ht="17.25" customHeight="1" x14ac:dyDescent="0.3">
      <c r="B8" s="13" t="s">
        <v>13</v>
      </c>
      <c r="C8" s="14">
        <v>300</v>
      </c>
      <c r="D8" s="14">
        <v>0</v>
      </c>
      <c r="E8" s="15">
        <f>收入[[#This Row],[实际]]-收入[[#This Row],[计划]]</f>
        <v>-300</v>
      </c>
    </row>
    <row r="9" spans="2:5" ht="17.25" customHeight="1" x14ac:dyDescent="0.3">
      <c r="B9" s="8" t="s">
        <v>4</v>
      </c>
      <c r="C9" s="7">
        <f>SUBTOTAL(109,收入[计划])</f>
        <v>5700</v>
      </c>
      <c r="D9" s="7">
        <f>SUBTOTAL(109,收入[实际])</f>
        <v>5500</v>
      </c>
      <c r="E9" s="7">
        <f>SUBTOTAL(109,收入[差额])</f>
        <v>-200</v>
      </c>
    </row>
  </sheetData>
  <phoneticPr fontId="23" type="noConversion"/>
  <dataValidations count="9">
    <dataValidation allowBlank="1" showInputMessage="1" showErrorMessage="1" prompt="此标题下的此列中可自动计算差额并更新图标" sqref="E5" xr:uid="{00000000-0002-0000-0100-000000000000}"/>
    <dataValidation allowBlank="1" showInputMessage="1" showErrorMessage="1" prompt="在此标题下的此列中输入实际收入" sqref="D5" xr:uid="{00000000-0002-0000-0100-000001000000}"/>
    <dataValidation allowBlank="1" showInputMessage="1" showErrorMessage="1" prompt="在此标题下的此列中输入预计收入" sqref="C5" xr:uid="{00000000-0002-0000-0100-000002000000}"/>
    <dataValidation allowBlank="1" showInputMessage="1" showErrorMessage="1" prompt="在此标题下的此列中输入每月收入项。使用标题筛选器查找特定项" sqref="B5" xr:uid="{00000000-0002-0000-0100-000003000000}"/>
    <dataValidation allowBlank="1" showInputMessage="1" showErrorMessage="1" prompt="年份基于在“现金流”工作表的单元格 B4 中输入的年份自动更新。在下方表格中输入收入详细信息" sqref="B4" xr:uid="{00000000-0002-0000-0100-000004000000}"/>
    <dataValidation allowBlank="1" showInputMessage="1" showErrorMessage="1" prompt="月份基于在“现金流”工作表的单元格 B3 中输入的月份自动更新" sqref="B3" xr:uid="{00000000-0002-0000-0100-000005000000}"/>
    <dataValidation allowBlank="1" showInputMessage="1" showErrorMessage="1" prompt="名称基于在“现金流”工作表的单元格 B1中输入的名称自动更新" sqref="B1" xr:uid="{00000000-0002-0000-0100-000006000000}"/>
    <dataValidation allowBlank="1" showInputMessage="1" showErrorMessage="1" prompt="在此工作表中的“收入”表格中输入详细信息，以便跟踪每月预计和实际收入" sqref="A1" xr:uid="{00000000-0002-0000-0100-000007000000}"/>
    <dataValidation allowBlank="1" showInputMessage="1" showErrorMessage="1" prompt="标题基于在“现金流”工作表的单元格 B2 中输入的标题自动更新" sqref="B2" xr:uid="{00000000-0002-0000-0100-000008000000}"/>
  </dataValidations>
  <printOptions horizontalCentered="1"/>
  <pageMargins left="0.4" right="0.4" top="0.4" bottom="0.4" header="0.25" footer="0.25"/>
  <pageSetup paperSize="9" fitToHeight="0" orientation="portrait" r:id="rId1"/>
  <headerFooter differentFirst="1">
    <oddFooter>&amp;CPage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4" id="{6F0DD961-455D-48EE-B855-82B2BFC255F5}">
            <x14:iconSet custom="1">
              <x14:cfvo type="percent">
                <xm:f>0</xm:f>
              </x14:cfvo>
              <x14:cfvo type="num">
                <xm:f>0</xm:f>
              </x14:cfvo>
              <x14:cfvo type="num" gte="0">
                <xm:f>0</xm:f>
              </x14:cfvo>
              <x14:cfIcon iconSet="3TrafficLights1" iconId="0"/>
              <x14:cfIcon iconSet="3TrafficLights1" iconId="1"/>
              <x14:cfIcon iconSet="3TrafficLights1" iconId="2"/>
            </x14:iconSet>
          </x14:cfRule>
          <xm:sqref>E6:E8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autoPageBreaks="0" fitToPage="1"/>
  </sheetPr>
  <dimension ref="B1:E26"/>
  <sheetViews>
    <sheetView showGridLines="0" zoomScaleNormal="100" workbookViewId="0"/>
  </sheetViews>
  <sheetFormatPr defaultRowHeight="17.25" customHeight="1" x14ac:dyDescent="0.3"/>
  <cols>
    <col min="1" max="1" width="2.5" customWidth="1"/>
    <col min="2" max="2" width="34.69921875" customWidth="1"/>
    <col min="3" max="3" width="18" customWidth="1"/>
    <col min="4" max="5" width="14.296875" style="2" customWidth="1"/>
    <col min="6" max="6" width="2.69921875" customWidth="1"/>
  </cols>
  <sheetData>
    <row r="1" spans="2:5" ht="23.25" customHeight="1" x14ac:dyDescent="0.3">
      <c r="B1" s="4" t="str">
        <f>名称</f>
        <v>姓名</v>
      </c>
      <c r="C1" s="2"/>
    </row>
    <row r="2" spans="2:5" ht="46.5" customHeight="1" x14ac:dyDescent="0.3">
      <c r="B2" s="3" t="str">
        <f>预算标题</f>
        <v>家庭预算</v>
      </c>
      <c r="C2" s="2"/>
    </row>
    <row r="3" spans="2:5" ht="28.5" thickBot="1" x14ac:dyDescent="0.5">
      <c r="B3" s="11" t="str">
        <f ca="1">月份</f>
        <v>8月</v>
      </c>
      <c r="C3" s="2"/>
    </row>
    <row r="4" spans="2:5" ht="27.75" x14ac:dyDescent="0.3">
      <c r="B4" s="6">
        <f ca="1">年份</f>
        <v>2018</v>
      </c>
      <c r="C4" s="2"/>
    </row>
    <row r="5" spans="2:5" ht="45" customHeight="1" x14ac:dyDescent="0.5">
      <c r="B5" s="9" t="s">
        <v>14</v>
      </c>
      <c r="C5" t="s">
        <v>7</v>
      </c>
      <c r="D5" t="s">
        <v>8</v>
      </c>
      <c r="E5" t="s">
        <v>9</v>
      </c>
    </row>
    <row r="6" spans="2:5" ht="17.25" customHeight="1" x14ac:dyDescent="0.3">
      <c r="B6" s="13" t="s">
        <v>15</v>
      </c>
      <c r="C6" s="14">
        <v>1500</v>
      </c>
      <c r="D6" s="14">
        <v>1500</v>
      </c>
      <c r="E6" s="15">
        <f>支出[[#This Row],[计划]]-支出[[#This Row],[实际]]</f>
        <v>0</v>
      </c>
    </row>
    <row r="7" spans="2:5" ht="17.25" customHeight="1" x14ac:dyDescent="0.3">
      <c r="B7" s="13" t="s">
        <v>16</v>
      </c>
      <c r="C7" s="14">
        <v>250</v>
      </c>
      <c r="D7" s="14">
        <v>280</v>
      </c>
      <c r="E7" s="15">
        <f>支出[[#This Row],[计划]]-支出[[#This Row],[实际]]</f>
        <v>-30</v>
      </c>
    </row>
    <row r="8" spans="2:5" ht="17.25" customHeight="1" x14ac:dyDescent="0.3">
      <c r="B8" s="13" t="s">
        <v>17</v>
      </c>
      <c r="C8" s="14">
        <v>38</v>
      </c>
      <c r="D8" s="14">
        <v>38</v>
      </c>
      <c r="E8" s="15">
        <f>支出[[#This Row],[计划]]-支出[[#This Row],[实际]]</f>
        <v>0</v>
      </c>
    </row>
    <row r="9" spans="2:5" ht="17.25" customHeight="1" x14ac:dyDescent="0.3">
      <c r="B9" s="13" t="s">
        <v>18</v>
      </c>
      <c r="C9" s="14">
        <v>65</v>
      </c>
      <c r="D9" s="14">
        <v>78</v>
      </c>
      <c r="E9" s="15">
        <f>支出[[#This Row],[计划]]-支出[[#This Row],[实际]]</f>
        <v>-13</v>
      </c>
    </row>
    <row r="10" spans="2:5" ht="17.25" customHeight="1" x14ac:dyDescent="0.3">
      <c r="B10" s="13" t="s">
        <v>19</v>
      </c>
      <c r="C10" s="14">
        <v>25</v>
      </c>
      <c r="D10" s="14">
        <v>21</v>
      </c>
      <c r="E10" s="15">
        <f>支出[[#This Row],[计划]]-支出[[#This Row],[实际]]</f>
        <v>4</v>
      </c>
    </row>
    <row r="11" spans="2:5" ht="17.25" customHeight="1" x14ac:dyDescent="0.3">
      <c r="B11" s="13" t="s">
        <v>20</v>
      </c>
      <c r="C11" s="14">
        <v>75</v>
      </c>
      <c r="D11" s="14">
        <v>83</v>
      </c>
      <c r="E11" s="15">
        <f>支出[[#This Row],[计划]]-支出[[#This Row],[实际]]</f>
        <v>-8</v>
      </c>
    </row>
    <row r="12" spans="2:5" ht="17.25" customHeight="1" x14ac:dyDescent="0.3">
      <c r="B12" s="13" t="s">
        <v>21</v>
      </c>
      <c r="C12" s="14">
        <v>60</v>
      </c>
      <c r="D12" s="14">
        <v>60</v>
      </c>
      <c r="E12" s="15">
        <f>支出[[#This Row],[计划]]-支出[[#This Row],[实际]]</f>
        <v>0</v>
      </c>
    </row>
    <row r="13" spans="2:5" ht="17.25" customHeight="1" x14ac:dyDescent="0.3">
      <c r="B13" s="13" t="s">
        <v>22</v>
      </c>
      <c r="C13" s="14">
        <v>0</v>
      </c>
      <c r="D13" s="14">
        <v>60</v>
      </c>
      <c r="E13" s="15">
        <f>支出[[#This Row],[计划]]-支出[[#This Row],[实际]]</f>
        <v>-60</v>
      </c>
    </row>
    <row r="14" spans="2:5" ht="17.25" customHeight="1" x14ac:dyDescent="0.3">
      <c r="B14" s="13" t="s">
        <v>23</v>
      </c>
      <c r="C14" s="14">
        <v>180</v>
      </c>
      <c r="D14" s="14">
        <v>150</v>
      </c>
      <c r="E14" s="15">
        <f>支出[[#This Row],[计划]]-支出[[#This Row],[实际]]</f>
        <v>30</v>
      </c>
    </row>
    <row r="15" spans="2:5" ht="17.25" customHeight="1" x14ac:dyDescent="0.3">
      <c r="B15" s="13" t="s">
        <v>24</v>
      </c>
      <c r="C15" s="14">
        <v>250</v>
      </c>
      <c r="D15" s="14">
        <v>250</v>
      </c>
      <c r="E15" s="15">
        <f>支出[[#This Row],[计划]]-支出[[#This Row],[实际]]</f>
        <v>0</v>
      </c>
    </row>
    <row r="16" spans="2:5" ht="17.25" customHeight="1" x14ac:dyDescent="0.3">
      <c r="B16" s="13" t="s">
        <v>25</v>
      </c>
      <c r="C16" s="14">
        <v>75</v>
      </c>
      <c r="D16" s="14">
        <v>80</v>
      </c>
      <c r="E16" s="15">
        <f>支出[[#This Row],[计划]]-支出[[#This Row],[实际]]</f>
        <v>-5</v>
      </c>
    </row>
    <row r="17" spans="2:5" ht="17.25" customHeight="1" x14ac:dyDescent="0.3">
      <c r="B17" s="13" t="s">
        <v>26</v>
      </c>
      <c r="C17" s="14">
        <v>280</v>
      </c>
      <c r="D17" s="14">
        <v>260</v>
      </c>
      <c r="E17" s="15">
        <f>支出[[#This Row],[计划]]-支出[[#This Row],[实际]]</f>
        <v>20</v>
      </c>
    </row>
    <row r="18" spans="2:5" ht="17.25" customHeight="1" x14ac:dyDescent="0.3">
      <c r="B18" s="13" t="s">
        <v>27</v>
      </c>
      <c r="C18" s="14">
        <v>75</v>
      </c>
      <c r="D18" s="14">
        <v>65</v>
      </c>
      <c r="E18" s="15">
        <f>支出[[#This Row],[计划]]-支出[[#This Row],[实际]]</f>
        <v>10</v>
      </c>
    </row>
    <row r="19" spans="2:5" ht="17.25" customHeight="1" x14ac:dyDescent="0.3">
      <c r="B19" s="13" t="s">
        <v>28</v>
      </c>
      <c r="C19" s="14">
        <v>255</v>
      </c>
      <c r="D19" s="14">
        <v>255</v>
      </c>
      <c r="E19" s="15">
        <f>支出[[#This Row],[计划]]-支出[[#This Row],[实际]]</f>
        <v>0</v>
      </c>
    </row>
    <row r="20" spans="2:5" ht="17.25" customHeight="1" x14ac:dyDescent="0.3">
      <c r="B20" s="13" t="s">
        <v>29</v>
      </c>
      <c r="C20" s="14">
        <v>100</v>
      </c>
      <c r="D20" s="14">
        <v>100</v>
      </c>
      <c r="E20" s="15">
        <f>支出[[#This Row],[计划]]-支出[[#This Row],[实际]]</f>
        <v>0</v>
      </c>
    </row>
    <row r="21" spans="2:5" ht="17.25" customHeight="1" x14ac:dyDescent="0.3">
      <c r="B21" s="13" t="s">
        <v>30</v>
      </c>
      <c r="C21" s="14">
        <v>0</v>
      </c>
      <c r="D21" s="14">
        <v>0</v>
      </c>
      <c r="E21" s="15">
        <f>支出[[#This Row],[计划]]-支出[[#This Row],[实际]]</f>
        <v>0</v>
      </c>
    </row>
    <row r="22" spans="2:5" ht="17.25" customHeight="1" x14ac:dyDescent="0.3">
      <c r="B22" s="13" t="s">
        <v>31</v>
      </c>
      <c r="C22" s="14">
        <v>0</v>
      </c>
      <c r="D22" s="14">
        <v>0</v>
      </c>
      <c r="E22" s="15">
        <f>支出[[#This Row],[计划]]-支出[[#This Row],[实际]]</f>
        <v>0</v>
      </c>
    </row>
    <row r="23" spans="2:5" ht="17.25" customHeight="1" x14ac:dyDescent="0.3">
      <c r="B23" s="13" t="s">
        <v>32</v>
      </c>
      <c r="C23" s="14">
        <v>150</v>
      </c>
      <c r="D23" s="14">
        <v>150</v>
      </c>
      <c r="E23" s="15">
        <f>支出[[#This Row],[计划]]-支出[[#This Row],[实际]]</f>
        <v>0</v>
      </c>
    </row>
    <row r="24" spans="2:5" ht="17.25" customHeight="1" x14ac:dyDescent="0.3">
      <c r="B24" s="13" t="s">
        <v>33</v>
      </c>
      <c r="C24" s="14">
        <v>225</v>
      </c>
      <c r="D24" s="14">
        <v>225</v>
      </c>
      <c r="E24" s="15">
        <f>支出[[#This Row],[计划]]-支出[[#This Row],[实际]]</f>
        <v>0</v>
      </c>
    </row>
    <row r="25" spans="2:5" ht="17.25" customHeight="1" x14ac:dyDescent="0.3">
      <c r="B25" s="13" t="s">
        <v>34</v>
      </c>
      <c r="C25" s="14">
        <v>0</v>
      </c>
      <c r="D25" s="14">
        <v>0</v>
      </c>
      <c r="E25" s="15">
        <f>支出[[#This Row],[计划]]-支出[[#This Row],[实际]]</f>
        <v>0</v>
      </c>
    </row>
    <row r="26" spans="2:5" ht="17.25" customHeight="1" x14ac:dyDescent="0.3">
      <c r="B26" s="8" t="s">
        <v>36</v>
      </c>
      <c r="C26" s="7">
        <f>SUBTOTAL(109,支出[计划])</f>
        <v>3603</v>
      </c>
      <c r="D26" s="7">
        <f>SUBTOTAL(109,支出[实际])</f>
        <v>3655</v>
      </c>
      <c r="E26" s="7">
        <f>SUBTOTAL(109,支出[差额])</f>
        <v>-52</v>
      </c>
    </row>
  </sheetData>
  <phoneticPr fontId="23" type="noConversion"/>
  <dataValidations count="9">
    <dataValidation allowBlank="1" showInputMessage="1" showErrorMessage="1" prompt="在此工作表中的“支出”表格中输入详细信息，以便跟踪每月预计和实际支出" sqref="A1" xr:uid="{00000000-0002-0000-0200-000000000000}"/>
    <dataValidation allowBlank="1" showInputMessage="1" showErrorMessage="1" prompt="名称基于在“现金流”工作表的单元格 B1中输入的名称自动更新" sqref="B1" xr:uid="{00000000-0002-0000-0200-000001000000}"/>
    <dataValidation allowBlank="1" showInputMessage="1" showErrorMessage="1" prompt="月份基于在“现金流”工作表的单元格 B3 中输入的月份自动更新" sqref="B3" xr:uid="{00000000-0002-0000-0200-000002000000}"/>
    <dataValidation allowBlank="1" showInputMessage="1" showErrorMessage="1" prompt="年份基于在“现金流”工作表的单元格 B4 中输入的年份自动更新。在下方表格中输入支出详细信息" sqref="B4" xr:uid="{00000000-0002-0000-0200-000003000000}"/>
    <dataValidation allowBlank="1" showInputMessage="1" showErrorMessage="1" prompt="在此标题下的此列中输入每月支出项。使用标题筛选器查找特定项" sqref="B5" xr:uid="{00000000-0002-0000-0200-000004000000}"/>
    <dataValidation allowBlank="1" showInputMessage="1" showErrorMessage="1" prompt="在此标题下的此列中输入预计支出" sqref="C5" xr:uid="{00000000-0002-0000-0200-000005000000}"/>
    <dataValidation allowBlank="1" showInputMessage="1" showErrorMessage="1" prompt="在此标题下的此列中输入实际支出" sqref="D5" xr:uid="{00000000-0002-0000-0200-000006000000}"/>
    <dataValidation allowBlank="1" showInputMessage="1" showErrorMessage="1" prompt="此标题下的此列中可自动计算差额并更新图标" sqref="E5" xr:uid="{00000000-0002-0000-0200-000007000000}"/>
    <dataValidation allowBlank="1" showInputMessage="1" showErrorMessage="1" prompt="标题基于在“现金流”工作表的单元格 B2 中输入的标题自动更新" sqref="B2" xr:uid="{00000000-0002-0000-0200-000008000000}"/>
  </dataValidations>
  <printOptions horizontalCentered="1"/>
  <pageMargins left="0.4" right="0.4" top="0.4" bottom="0.4" header="0.25" footer="0.25"/>
  <pageSetup paperSize="9" fitToHeight="0" orientation="portrait" r:id="rId1"/>
  <headerFooter differentFirst="1">
    <oddFooter>&amp;CPage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2" id="{867763B4-2C55-44EE-AC84-368FA4355A36}">
            <x14:iconSet custom="1">
              <x14:cfvo type="percent">
                <xm:f>0</xm:f>
              </x14:cfvo>
              <x14:cfvo type="num">
                <xm:f>0</xm:f>
              </x14:cfvo>
              <x14:cfvo type="num" gte="0">
                <xm:f>0</xm:f>
              </x14:cfvo>
              <x14:cfIcon iconSet="3TrafficLights1" iconId="0"/>
              <x14:cfIcon iconSet="3TrafficLights1" iconId="1"/>
              <x14:cfIcon iconSet="3TrafficLights1" iconId="2"/>
            </x14:iconSet>
          </x14:cfRule>
          <xm:sqref>E6:E25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5"/>
  </sheetPr>
  <dimension ref="B1:D6"/>
  <sheetViews>
    <sheetView showGridLines="0" workbookViewId="0"/>
  </sheetViews>
  <sheetFormatPr defaultRowHeight="17.25" x14ac:dyDescent="0.3"/>
  <cols>
    <col min="1" max="1" width="1.59765625" customWidth="1"/>
    <col min="2" max="2" width="14.69921875" customWidth="1"/>
    <col min="3" max="4" width="12.3984375" customWidth="1"/>
  </cols>
  <sheetData>
    <row r="1" spans="2:4" ht="39.75" x14ac:dyDescent="0.5">
      <c r="B1" s="10" t="s">
        <v>35</v>
      </c>
      <c r="C1" s="1"/>
      <c r="D1" s="1"/>
    </row>
    <row r="3" spans="2:4" x14ac:dyDescent="0.3">
      <c r="B3" s="19"/>
      <c r="C3" s="19" t="s">
        <v>7</v>
      </c>
      <c r="D3" s="19" t="s">
        <v>8</v>
      </c>
    </row>
    <row r="4" spans="2:4" x14ac:dyDescent="0.3">
      <c r="B4" s="19" t="s">
        <v>3</v>
      </c>
      <c r="C4" s="19">
        <f>现金流[[#Totals],[计划]]</f>
        <v>2097</v>
      </c>
      <c r="D4" s="19">
        <f>现金流[[#Totals],[实际]]</f>
        <v>1845</v>
      </c>
    </row>
    <row r="5" spans="2:4" x14ac:dyDescent="0.3">
      <c r="B5" s="19" t="s">
        <v>10</v>
      </c>
      <c r="C5" s="19">
        <f>收入[[#Totals],[计划]]</f>
        <v>5700</v>
      </c>
      <c r="D5" s="19">
        <f>收入[[#Totals],[实际]]</f>
        <v>5500</v>
      </c>
    </row>
    <row r="6" spans="2:4" x14ac:dyDescent="0.3">
      <c r="B6" s="19" t="s">
        <v>14</v>
      </c>
      <c r="C6" s="19">
        <f>支出[[#Totals],[计划]]</f>
        <v>3603</v>
      </c>
      <c r="D6" s="19">
        <f>支出[[#Totals],[实际]]</f>
        <v>3655</v>
      </c>
    </row>
  </sheetData>
  <phoneticPr fontId="23" type="noConversion"/>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现金流</vt:lpstr>
      <vt:lpstr>每月收入</vt:lpstr>
      <vt:lpstr>每月支出</vt:lpstr>
      <vt:lpstr>图表数据</vt:lpstr>
      <vt:lpstr>每月支出!Print_Titles</vt:lpstr>
      <vt:lpstr>每月收入!Print_Titles</vt:lpstr>
      <vt:lpstr>现金流!Print_Titles</vt:lpstr>
      <vt:lpstr>名称</vt:lpstr>
      <vt:lpstr>年份</vt:lpstr>
      <vt:lpstr>月份</vt:lpstr>
      <vt:lpstr>预算标题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2018-08-10T05:53:12Z</dcterms:created>
  <dcterms:modified xsi:type="dcterms:W3CDTF">2018-08-10T05:53:12Z</dcterms:modified>
</cp:coreProperties>
</file>