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tables/table62.xml" ContentType="application/vnd.openxmlformats-officedocument.spreadsheetml.table+xml"/>
  <Override PartName="/xl/tables/table13.xml" ContentType="application/vnd.openxmlformats-officedocument.spreadsheetml.table+xml"/>
  <Override PartName="/xl/tables/table54.xml" ContentType="application/vnd.openxmlformats-officedocument.spreadsheetml.table+xml"/>
  <Override PartName="/xl/tables/table45.xml" ContentType="application/vnd.openxmlformats-officedocument.spreadsheetml.table+xml"/>
  <Override PartName="/xl/tables/table36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0"/>
  <workbookPr filterPrivacy="1" codeName="ThisWorkbook"/>
  <xr:revisionPtr revIDLastSave="0" documentId="13_ncr:1_{46389F2B-31F4-4515-B8EF-1143FBB0FE38}" xr6:coauthVersionLast="47" xr6:coauthVersionMax="47" xr10:uidLastSave="{00000000-0000-0000-0000-000000000000}"/>
  <bookViews>
    <workbookView xWindow="-120" yWindow="-120" windowWidth="19800" windowHeight="19410" xr2:uid="{00000000-000D-0000-FFFF-FFFF00000000}"/>
  </bookViews>
  <sheets>
    <sheet name="开始" sheetId="2" r:id="rId1"/>
    <sheet name="预算工具" sheetId="1" r:id="rId2"/>
  </sheets>
  <definedNames>
    <definedName name="收益率">预算工具!$C$7</definedName>
    <definedName name="税率">预算工具!$C$8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" l="1"/>
  <c r="C14" i="1" l="1"/>
  <c r="C37" i="1" s="1"/>
  <c r="C22" i="1"/>
  <c r="D22" i="1"/>
  <c r="E22" i="1"/>
  <c r="D29" i="1" l="1"/>
  <c r="E36" i="1" s="1"/>
  <c r="C29" i="1"/>
  <c r="C30" i="1" s="1"/>
  <c r="D33" i="1" s="1"/>
  <c r="C38" i="1"/>
  <c r="E29" i="1"/>
  <c r="D30" i="1" l="1"/>
  <c r="E33" i="1" s="1"/>
  <c r="E34" i="1" s="1"/>
  <c r="E35" i="1" s="1"/>
  <c r="E37" i="1" s="1"/>
  <c r="D36" i="1"/>
  <c r="E30" i="1"/>
  <c r="F33" i="1" s="1"/>
  <c r="F36" i="1"/>
  <c r="D34" i="1"/>
  <c r="D35" i="1" s="1"/>
  <c r="D37" i="1" l="1"/>
  <c r="D38" i="1" s="1"/>
  <c r="E38" i="1" s="1"/>
  <c r="F34" i="1"/>
  <c r="F35" i="1" l="1"/>
  <c r="F37" i="1" l="1"/>
  <c r="C42" i="1" l="1"/>
  <c r="C41" i="1"/>
  <c r="F38" i="1"/>
</calcChain>
</file>

<file path=xl/sharedStrings.xml><?xml version="1.0" encoding="utf-8"?>
<sst xmlns="http://schemas.openxmlformats.org/spreadsheetml/2006/main" count="54" uniqueCount="48">
  <si>
    <t>关于此模板</t>
  </si>
  <si>
    <t>使用此网站预算工具，跟踪网站的初始投资、收益和成本。</t>
  </si>
  <si>
    <t>在表格中输入详细信息，以自动计算总计和评估指标。</t>
  </si>
  <si>
    <t xml:space="preserve">备注：  </t>
  </si>
  <si>
    <t>“预算工具”工作表的 A 列中提供了额外说明。此文本已被有意隐藏。若要删除文本，请选择 A 列，然后选择“删除”。若要取消隐藏文本，请选择 A 列，然后更改字体颜色。</t>
  </si>
  <si>
    <t>若要了解有关该工作表中各表格的详细信息，请在表格内按 Shift+F10，选择“表格”选项，然后选择“替换文本”。</t>
  </si>
  <si>
    <t>Quadrex Hardware</t>
  </si>
  <si>
    <t>网站预算工具</t>
  </si>
  <si>
    <t>公司数据</t>
  </si>
  <si>
    <t>所需回报率</t>
  </si>
  <si>
    <t>税率</t>
  </si>
  <si>
    <t>网站初始投资</t>
  </si>
  <si>
    <t>硬件（如服务器）</t>
  </si>
  <si>
    <t>软件（如电子商务目录软件）</t>
  </si>
  <si>
    <t>开发（如第三方网站设计和开发）</t>
  </si>
  <si>
    <t>初始总投资</t>
  </si>
  <si>
    <t>网站收益</t>
  </si>
  <si>
    <t>直接销售</t>
  </si>
  <si>
    <t>促销/销售人员效率提高导致的增量销售</t>
  </si>
  <si>
    <t>合作伙伴参与增加导致的增量销售</t>
  </si>
  <si>
    <t>缩减差旅成本</t>
  </si>
  <si>
    <t>缩减客户服务成本</t>
  </si>
  <si>
    <t>总收益</t>
  </si>
  <si>
    <t>成本（不包括初始资本投资）</t>
  </si>
  <si>
    <t>销售成本</t>
  </si>
  <si>
    <t>维护</t>
  </si>
  <si>
    <t>项目管理、客户支持</t>
  </si>
  <si>
    <t>在线广告、搜索引擎注册</t>
  </si>
  <si>
    <t>资本支出折旧（用三年期计算）</t>
  </si>
  <si>
    <t>总费用</t>
  </si>
  <si>
    <t>净收益（成本）</t>
  </si>
  <si>
    <t>税费</t>
  </si>
  <si>
    <t>税后利润</t>
  </si>
  <si>
    <t>加回的折旧费用</t>
  </si>
  <si>
    <t>现金流</t>
  </si>
  <si>
    <t>累积现金流</t>
  </si>
  <si>
    <t>评估指标</t>
  </si>
  <si>
    <t>净现值 (NPV)</t>
  </si>
  <si>
    <t>内部收益率 (IRR)</t>
  </si>
  <si>
    <t>回收期（以年计）</t>
  </si>
  <si>
    <t>比率</t>
  </si>
  <si>
    <t>年</t>
  </si>
  <si>
    <t>第 1 年</t>
  </si>
  <si>
    <t xml:space="preserve"> </t>
  </si>
  <si>
    <t>价值</t>
  </si>
  <si>
    <t>第 2 年</t>
  </si>
  <si>
    <t>第 3 年</t>
  </si>
  <si>
    <t>总计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</si>
</sst>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7" formatCode="&quot;¥&quot;#,##0.00;&quot;¥&quot;\-#,##0.00"/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&quot;¥&quot;#,##0.00_);[Red]\(&quot;¥&quot;#,##0.00\)"/>
    <numFmt numFmtId="179" formatCode="0.00_ "/>
  </numFmts>
  <fonts count="34" x14ac:knownFonts="1">
    <font>
      <sz val="11"/>
      <color theme="1"/>
      <name val="Microsoft YaHei UI"/>
      <family val="2"/>
    </font>
    <font>
      <sz val="8"/>
      <name val="Calibri"/>
      <family val="2"/>
      <scheme val="minor"/>
    </font>
    <font>
      <sz val="11"/>
      <color theme="1"/>
      <name val="Microsoft YaHei UI"/>
      <family val="2"/>
    </font>
    <font>
      <sz val="11"/>
      <color theme="0"/>
      <name val="Microsoft YaHei UI"/>
      <family val="2"/>
    </font>
    <font>
      <sz val="11"/>
      <color rgb="FF9C0006"/>
      <name val="Microsoft YaHei UI"/>
      <family val="2"/>
    </font>
    <font>
      <b/>
      <sz val="11"/>
      <color rgb="FFFA7D00"/>
      <name val="Microsoft YaHei UI"/>
      <family val="2"/>
    </font>
    <font>
      <b/>
      <sz val="11"/>
      <color theme="0"/>
      <name val="Microsoft YaHei UI"/>
      <family val="2"/>
    </font>
    <font>
      <i/>
      <sz val="11"/>
      <color rgb="FF7F7F7F"/>
      <name val="Microsoft YaHei UI"/>
      <family val="2"/>
    </font>
    <font>
      <sz val="11"/>
      <color rgb="FF006100"/>
      <name val="Microsoft YaHei UI"/>
      <family val="2"/>
    </font>
    <font>
      <sz val="18"/>
      <color theme="3"/>
      <name val="Microsoft YaHei UI"/>
      <family val="2"/>
    </font>
    <font>
      <sz val="16"/>
      <color theme="3"/>
      <name val="Microsoft YaHei UI"/>
      <family val="2"/>
    </font>
    <font>
      <sz val="11"/>
      <color theme="3"/>
      <name val="Microsoft YaHei UI"/>
      <family val="2"/>
    </font>
    <font>
      <b/>
      <sz val="11"/>
      <color theme="1" tint="0.14996795556505021"/>
      <name val="Microsoft YaHei UI"/>
      <family val="2"/>
    </font>
    <font>
      <sz val="11"/>
      <color rgb="FF3F3F76"/>
      <name val="Microsoft YaHei UI"/>
      <family val="2"/>
    </font>
    <font>
      <sz val="11"/>
      <color rgb="FFFA7D00"/>
      <name val="Microsoft YaHei UI"/>
      <family val="2"/>
    </font>
    <font>
      <sz val="11"/>
      <color rgb="FF9C5700"/>
      <name val="Microsoft YaHei UI"/>
      <family val="2"/>
    </font>
    <font>
      <b/>
      <sz val="11"/>
      <color rgb="FF3F3F3F"/>
      <name val="Microsoft YaHei UI"/>
      <family val="2"/>
    </font>
    <font>
      <b/>
      <sz val="11"/>
      <color theme="1"/>
      <name val="Microsoft YaHei UI"/>
      <family val="2"/>
    </font>
    <font>
      <sz val="11"/>
      <color rgb="FFFF0000"/>
      <name val="Microsoft YaHei UI"/>
      <family val="2"/>
    </font>
    <font>
      <sz val="24"/>
      <color theme="0"/>
      <name val="Microsoft YaHei UI"/>
      <family val="2"/>
    </font>
    <font>
      <sz val="11"/>
      <color theme="1"/>
      <name val="Microsoft YaHei UI"/>
      <family val="2"/>
      <charset val="134"/>
    </font>
    <font>
      <sz val="9"/>
      <name val="宋体"/>
      <family val="3"/>
      <charset val="134"/>
    </font>
    <font>
      <b/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48"/>
      <color theme="0"/>
      <name val="Microsoft YaHei UI"/>
      <family val="2"/>
      <charset val="134"/>
    </font>
    <font>
      <sz val="18"/>
      <color theme="1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sz val="24"/>
      <color theme="0"/>
      <name val="Microsoft YaHei UI"/>
      <family val="2"/>
      <charset val="134"/>
    </font>
    <font>
      <sz val="16"/>
      <color theme="3"/>
      <name val="Microsoft YaHei UI"/>
      <family val="2"/>
      <charset val="134"/>
    </font>
    <font>
      <sz val="14"/>
      <color theme="0"/>
      <name val="Microsoft YaHei UI"/>
      <family val="2"/>
      <charset val="134"/>
    </font>
    <font>
      <sz val="11"/>
      <color theme="3"/>
      <name val="Microsoft YaHei UI"/>
      <family val="2"/>
      <charset val="134"/>
    </font>
    <font>
      <b/>
      <sz val="13"/>
      <color theme="0"/>
      <name val="Microsoft YaHei UI"/>
      <family val="2"/>
      <charset val="134"/>
    </font>
    <font>
      <sz val="13"/>
      <color theme="1"/>
      <name val="Microsoft YaHei UI"/>
      <family val="2"/>
      <charset val="134"/>
    </font>
    <font>
      <sz val="13"/>
      <color theme="5" tint="-0.499984740745262"/>
      <name val="Microsoft YaHei UI"/>
      <family val="2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9" fillId="0" borderId="1" applyNumberFormat="0" applyFill="0" applyProtection="0">
      <alignment horizontal="left" vertical="center"/>
    </xf>
    <xf numFmtId="0" fontId="10" fillId="0" borderId="2" applyNumberFormat="0" applyFill="0" applyProtection="0">
      <alignment horizontal="left" vertical="center"/>
    </xf>
    <xf numFmtId="0" fontId="11" fillId="0" borderId="3" applyNumberFormat="0" applyFill="0" applyProtection="0">
      <alignment horizontal="left" vertical="center"/>
    </xf>
    <xf numFmtId="0" fontId="12" fillId="3" borderId="0" applyNumberFormat="0" applyBorder="0" applyProtection="0">
      <alignment horizontal="left" vertical="center"/>
    </xf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4" fillId="6" borderId="0" applyNumberFormat="0" applyBorder="0" applyAlignment="0" applyProtection="0"/>
    <xf numFmtId="0" fontId="15" fillId="7" borderId="0" applyNumberFormat="0" applyBorder="0" applyAlignment="0" applyProtection="0"/>
    <xf numFmtId="0" fontId="13" fillId="8" borderId="4" applyNumberFormat="0" applyAlignment="0" applyProtection="0"/>
    <xf numFmtId="0" fontId="16" fillId="9" borderId="5" applyNumberFormat="0" applyAlignment="0" applyProtection="0"/>
    <xf numFmtId="0" fontId="5" fillId="9" borderId="4" applyNumberFormat="0" applyAlignment="0" applyProtection="0"/>
    <xf numFmtId="0" fontId="14" fillId="0" borderId="6" applyNumberFormat="0" applyFill="0" applyAlignment="0" applyProtection="0"/>
    <xf numFmtId="0" fontId="6" fillId="10" borderId="7" applyNumberFormat="0" applyAlignment="0" applyProtection="0"/>
    <xf numFmtId="0" fontId="18" fillId="0" borderId="0" applyNumberFormat="0" applyFill="0" applyBorder="0" applyAlignment="0" applyProtection="0"/>
    <xf numFmtId="0" fontId="2" fillId="11" borderId="8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0" fillId="0" borderId="2" applyFill="0" applyProtection="0">
      <alignment horizontal="left" vertical="center"/>
    </xf>
  </cellStyleXfs>
  <cellXfs count="44">
    <xf numFmtId="0" fontId="0" fillId="0" borderId="0" xfId="0"/>
    <xf numFmtId="0" fontId="19" fillId="4" borderId="0" xfId="2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0" fillId="0" borderId="0" xfId="0" applyFont="1"/>
    <xf numFmtId="0" fontId="23" fillId="4" borderId="0" xfId="0" applyFont="1" applyFill="1"/>
    <xf numFmtId="0" fontId="24" fillId="4" borderId="0" xfId="1" applyFont="1" applyFill="1" applyBorder="1" applyAlignment="1">
      <alignment horizontal="left" indent="7"/>
    </xf>
    <xf numFmtId="0" fontId="25" fillId="4" borderId="0" xfId="1" applyFont="1" applyFill="1" applyBorder="1" applyAlignment="1">
      <alignment horizontal="center" vertical="center"/>
    </xf>
    <xf numFmtId="0" fontId="26" fillId="4" borderId="0" xfId="1" applyFont="1" applyFill="1" applyBorder="1" applyAlignment="1">
      <alignment horizontal="center" vertical="center"/>
    </xf>
    <xf numFmtId="0" fontId="26" fillId="4" borderId="0" xfId="1" applyFont="1" applyFill="1" applyBorder="1">
      <alignment horizontal="left" vertical="center"/>
    </xf>
    <xf numFmtId="0" fontId="27" fillId="4" borderId="0" xfId="2" applyFont="1" applyFill="1" applyBorder="1" applyAlignment="1">
      <alignment horizontal="left" vertical="top" indent="8"/>
    </xf>
    <xf numFmtId="0" fontId="28" fillId="4" borderId="0" xfId="2" applyFont="1" applyFill="1" applyBorder="1" applyAlignment="1">
      <alignment horizontal="center" vertical="center"/>
    </xf>
    <xf numFmtId="0" fontId="28" fillId="4" borderId="0" xfId="2" applyFont="1" applyFill="1" applyBorder="1">
      <alignment horizontal="left" vertical="center"/>
    </xf>
    <xf numFmtId="14" fontId="29" fillId="4" borderId="0" xfId="3" applyNumberFormat="1" applyFont="1" applyFill="1" applyBorder="1" applyAlignment="1">
      <alignment horizontal="left" vertical="center" indent="8"/>
    </xf>
    <xf numFmtId="0" fontId="30" fillId="4" borderId="0" xfId="3" applyFont="1" applyFill="1" applyBorder="1" applyAlignment="1">
      <alignment horizontal="center" vertical="center"/>
    </xf>
    <xf numFmtId="0" fontId="30" fillId="4" borderId="0" xfId="3" applyFont="1" applyFill="1" applyBorder="1">
      <alignment horizontal="left" vertical="center"/>
    </xf>
    <xf numFmtId="0" fontId="23" fillId="0" borderId="0" xfId="0" applyFont="1"/>
    <xf numFmtId="0" fontId="31" fillId="4" borderId="0" xfId="4" applyFont="1" applyFill="1" applyBorder="1" applyAlignment="1">
      <alignment horizontal="left" vertical="center" indent="2"/>
    </xf>
    <xf numFmtId="0" fontId="31" fillId="4" borderId="0" xfId="4" applyFont="1" applyFill="1" applyBorder="1" applyAlignment="1">
      <alignment horizontal="right" vertical="center" indent="2"/>
    </xf>
    <xf numFmtId="0" fontId="20" fillId="0" borderId="0" xfId="0" applyFont="1" applyAlignment="1">
      <alignment horizontal="left" vertical="center" indent="2"/>
    </xf>
    <xf numFmtId="9" fontId="20" fillId="0" borderId="0" xfId="0" applyNumberFormat="1" applyFont="1" applyAlignment="1">
      <alignment horizontal="right" vertical="center" indent="2"/>
    </xf>
    <xf numFmtId="0" fontId="20" fillId="0" borderId="0" xfId="0" applyFont="1" applyAlignment="1">
      <alignment horizontal="right" vertical="center" indent="2"/>
    </xf>
    <xf numFmtId="0" fontId="32" fillId="0" borderId="0" xfId="0" applyFont="1" applyAlignment="1">
      <alignment horizontal="left" vertical="center" indent="2"/>
    </xf>
    <xf numFmtId="0" fontId="32" fillId="0" borderId="0" xfId="0" applyFont="1" applyAlignment="1">
      <alignment horizontal="right" vertical="center" indent="2"/>
    </xf>
    <xf numFmtId="0" fontId="20" fillId="0" borderId="0" xfId="0" applyFont="1" applyAlignment="1">
      <alignment horizontal="left" vertical="center" wrapText="1" indent="2"/>
    </xf>
    <xf numFmtId="178" fontId="20" fillId="0" borderId="0" xfId="0" applyNumberFormat="1" applyFont="1" applyAlignment="1">
      <alignment horizontal="right" vertical="center" indent="2"/>
    </xf>
    <xf numFmtId="0" fontId="20" fillId="0" borderId="0" xfId="0" applyFont="1" applyAlignment="1">
      <alignment horizontal="center" vertical="center" wrapText="1"/>
    </xf>
    <xf numFmtId="0" fontId="32" fillId="4" borderId="0" xfId="0" applyFont="1" applyFill="1" applyAlignment="1">
      <alignment horizontal="left" vertical="center" indent="2"/>
    </xf>
    <xf numFmtId="0" fontId="32" fillId="4" borderId="0" xfId="0" applyFont="1" applyFill="1" applyAlignment="1">
      <alignment horizontal="right" vertical="center"/>
    </xf>
    <xf numFmtId="0" fontId="32" fillId="4" borderId="0" xfId="0" applyFont="1" applyFill="1" applyAlignment="1">
      <alignment horizontal="right" vertical="center" indent="2"/>
    </xf>
    <xf numFmtId="178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178" fontId="20" fillId="2" borderId="0" xfId="0" applyNumberFormat="1" applyFont="1" applyFill="1" applyAlignment="1">
      <alignment vertical="center"/>
    </xf>
    <xf numFmtId="178" fontId="20" fillId="2" borderId="0" xfId="0" applyNumberFormat="1" applyFont="1" applyFill="1" applyAlignment="1">
      <alignment horizontal="right" vertical="center" indent="2"/>
    </xf>
    <xf numFmtId="0" fontId="31" fillId="4" borderId="0" xfId="0" applyFont="1" applyFill="1" applyAlignment="1">
      <alignment horizontal="left" vertical="center" indent="2"/>
    </xf>
    <xf numFmtId="0" fontId="31" fillId="4" borderId="0" xfId="0" applyFont="1" applyFill="1" applyAlignment="1">
      <alignment vertical="center"/>
    </xf>
    <xf numFmtId="0" fontId="31" fillId="4" borderId="0" xfId="0" applyFont="1" applyFill="1" applyAlignment="1">
      <alignment horizontal="right" vertical="center"/>
    </xf>
    <xf numFmtId="0" fontId="31" fillId="4" borderId="0" xfId="0" applyFont="1" applyFill="1" applyAlignment="1">
      <alignment horizontal="right" vertical="center" indent="2"/>
    </xf>
    <xf numFmtId="7" fontId="20" fillId="0" borderId="0" xfId="0" applyNumberFormat="1" applyFont="1" applyAlignment="1">
      <alignment vertical="center"/>
    </xf>
    <xf numFmtId="0" fontId="33" fillId="4" borderId="0" xfId="0" applyFont="1" applyFill="1" applyAlignment="1">
      <alignment horizontal="right" vertical="center"/>
    </xf>
    <xf numFmtId="178" fontId="20" fillId="0" borderId="0" xfId="0" applyNumberFormat="1" applyFont="1" applyAlignment="1">
      <alignment horizontal="right" vertical="center"/>
    </xf>
    <xf numFmtId="10" fontId="20" fillId="0" borderId="0" xfId="0" applyNumberFormat="1" applyFont="1" applyAlignment="1">
      <alignment horizontal="right" vertical="center"/>
    </xf>
    <xf numFmtId="179" fontId="20" fillId="0" borderId="0" xfId="0" applyNumberFormat="1" applyFont="1" applyAlignment="1">
      <alignment horizontal="right" vertical="center"/>
    </xf>
  </cellXfs>
  <cellStyles count="48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百分比" xfId="9" builtinId="5" customBuiltin="1"/>
    <cellStyle name="标题" xfId="10" builtinId="15" customBuiltin="1"/>
    <cellStyle name="标题 1" xfId="1" builtinId="16" customBuiltin="1"/>
    <cellStyle name="标题 2" xfId="2" builtinId="17" customBuiltin="1"/>
    <cellStyle name="标题 2 2" xfId="47" xr:uid="{7170A90B-7294-4C86-85B4-3235B03E70F3}"/>
    <cellStyle name="标题 3" xfId="3" builtinId="18" customBuiltin="1"/>
    <cellStyle name="标题 4" xfId="4" builtinId="19" customBuiltin="1"/>
    <cellStyle name="差" xfId="12" builtinId="27" customBuiltin="1"/>
    <cellStyle name="常规" xfId="0" builtinId="0" customBuiltin="1"/>
    <cellStyle name="好" xfId="11" builtinId="26" customBuiltin="1"/>
    <cellStyle name="汇总" xfId="22" builtinId="25" customBuiltin="1"/>
    <cellStyle name="货币" xfId="7" builtinId="4" customBuiltin="1"/>
    <cellStyle name="货币[0]" xfId="8" builtinId="7" customBuiltin="1"/>
    <cellStyle name="计算" xfId="16" builtinId="22" customBuiltin="1"/>
    <cellStyle name="检查单元格" xfId="18" builtinId="23" customBuiltin="1"/>
    <cellStyle name="解释性文本" xfId="21" builtinId="53" customBuiltin="1"/>
    <cellStyle name="警告文本" xfId="19" builtinId="11" customBuiltin="1"/>
    <cellStyle name="链接单元格" xfId="17" builtinId="24" customBuiltin="1"/>
    <cellStyle name="千位分隔" xfId="5" builtinId="3" customBuiltin="1"/>
    <cellStyle name="千位分隔[0]" xfId="6" builtinId="6" customBuiltin="1"/>
    <cellStyle name="适中" xfId="13" builtinId="28" customBuiltin="1"/>
    <cellStyle name="输出" xfId="15" builtinId="21" customBuiltin="1"/>
    <cellStyle name="输入" xfId="14" builtinId="20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注释" xfId="20" builtinId="10" customBuiltin="1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minor"/>
      </font>
      <numFmt numFmtId="13" formatCode="0%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minor"/>
      </font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minor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minor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minor"/>
      </font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3"/>
        <color theme="0"/>
        <name val="Microsoft YaHei UI"/>
        <family val="2"/>
        <charset val="134"/>
        <scheme val="major"/>
      </font>
      <fill>
        <patternFill patternType="solid">
          <fgColor indexed="64"/>
          <bgColor theme="5" tint="-0.49998474074526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80" formatCode="#,##0.00_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alignment horizontal="lef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</font>
      <alignment horizontal="lef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name val="Microsoft YaHei UI"/>
        <family val="2"/>
        <charset val="134"/>
        <scheme val="major"/>
      </font>
      <fill>
        <patternFill patternType="solid">
          <fgColor indexed="64"/>
          <bgColor theme="5" tint="-0.499984740745262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78" formatCode="&quot;¥&quot;#,##0.00_);[Red]\(&quot;¥&quot;#,##0.00\)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</font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alignment horizontal="lef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</font>
      <alignment horizontal="lef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</font>
      <alignment horizontal="general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3"/>
        <color theme="0"/>
        <name val="Microsoft YaHei UI"/>
        <family val="2"/>
        <charset val="134"/>
        <scheme val="major"/>
      </font>
      <fill>
        <patternFill patternType="solid">
          <fgColor indexed="64"/>
          <bgColor theme="5" tint="-0.499984740745262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78" formatCode="&quot;¥&quot;#,##0.00_);[Red]\(&quot;¥&quot;#,##0.00\)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</font>
      <numFmt numFmtId="178" formatCode="&quot;¥&quot;#,##0.00_);[Red]\(&quot;¥&quot;#,##0.00\)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78" formatCode="&quot;¥&quot;#,##0.00_);[Red]\(&quot;¥&quot;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</font>
      <numFmt numFmtId="178" formatCode="&quot;¥&quot;#,##0.00_);[Red]\(&quot;¥&quot;#,##0.00\)"/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78" formatCode="&quot;¥&quot;#,##0.00_);[Red]\(&quot;¥&quot;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</font>
      <numFmt numFmtId="178" formatCode="&quot;¥&quot;#,##0.00_);[Red]\(&quot;¥&quot;#,##0.00\)"/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</font>
      <alignment horizontal="left" vertical="center" textRotation="0" wrapText="1" indent="2" justifyLastLine="0" shrinkToFit="0" readingOrder="0"/>
      <border>
        <right style="thin">
          <color theme="1" tint="0.34998626667073579"/>
        </right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Microsoft YaHei UI"/>
        <family val="2"/>
        <charset val="134"/>
        <scheme val="major"/>
      </font>
      <fill>
        <patternFill patternType="solid">
          <fgColor indexed="64"/>
          <bgColor theme="5" tint="-0.499984740745262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78" formatCode="&quot;¥&quot;#,##0.00_);[Red]\(&quot;¥&quot;#,##0.00\)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</font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78" formatCode="&quot;¥&quot;#,##0.00_);[Red]\(&quot;¥&quot;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78" formatCode="&quot;¥&quot;#,##0.00_);[Red]\(&quot;¥&quot;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</font>
      <numFmt numFmtId="178" formatCode="&quot;¥&quot;#,##0.00_);[Red]\(&quot;¥&quot;#,##0.00\)"/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</font>
      <alignment horizontal="left" vertical="center" textRotation="0" wrapText="1" indent="2" justifyLastLine="0" shrinkToFit="0" readingOrder="0"/>
      <border>
        <right style="thin">
          <color theme="1" tint="0.34998626667073579"/>
        </right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Microsoft YaHei UI"/>
        <family val="2"/>
        <charset val="134"/>
        <scheme val="major"/>
      </font>
      <fill>
        <patternFill patternType="solid">
          <fgColor indexed="64"/>
          <bgColor theme="5" tint="-0.499984740745262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78" formatCode="&quot;¥&quot;#,##0.00_);[Red]\(&quot;¥&quot;#,##0.00\)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</font>
      <alignment horizontal="left" vertical="center" textRotation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Microsoft YaHei UI"/>
        <family val="2"/>
        <charset val="134"/>
        <scheme val="major"/>
      </font>
      <alignment horizontal="general" vertical="center" textRotation="0" wrapText="0" indent="0" justifyLastLine="0" shrinkToFit="0" readingOrder="0"/>
    </dxf>
    <dxf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border>
        <left/>
        <right/>
        <top/>
        <bottom style="thin">
          <color theme="3" tint="-0.499984740745262"/>
        </bottom>
        <vertical/>
        <horizontal/>
      </border>
    </dxf>
  </dxfs>
  <tableStyles count="1" defaultTableStyle="TableStyleMedium2" defaultPivotStyle="PivotStyleLight16">
    <tableStyle name="表格样式 1" pivot="0" count="3" xr9:uid="{98CBFB15-DEE7-6941-8736-31AE29E73073}">
      <tableStyleElement type="wholeTable" dxfId="54"/>
      <tableStyleElement type="headerRow" dxfId="53"/>
      <tableStyleElement type="totalRow" dxfId="5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初始投资" displayName="初始投资" ref="B10:C14" totalsRowCount="1" headerRowDxfId="51" dataDxfId="50" totalsRowDxfId="49">
  <autoFilter ref="B10:C13" xr:uid="{00000000-000C-0000-FFFF-FFFF00000000}">
    <filterColumn colId="0" hiddenButton="1"/>
    <filterColumn colId="1" hiddenButton="1"/>
  </autoFilter>
  <tableColumns count="2">
    <tableColumn id="1" xr3:uid="{00000000-0010-0000-0000-000001000000}" name="网站初始投资" totalsRowLabel="初始总投资" dataDxfId="48" totalsRowDxfId="47"/>
    <tableColumn id="2" xr3:uid="{00000000-0010-0000-0000-000002000000}" name="年" totalsRowFunction="sum" totalsRowDxfId="46"/>
  </tableColumns>
  <tableStyleInfo name="表格样式 1" showFirstColumn="0" showLastColumn="0" showRowStripes="1" showColumnStripes="0"/>
  <extLst>
    <ext xmlns:x14="http://schemas.microsoft.com/office/spreadsheetml/2009/9/main" uri="{504A1905-F514-4f6f-8877-14C23A59335A}">
      <x14:table altTextSummary="在此表中输入网站项目中的初始投资和年度金额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收益" displayName="收益" ref="B16:E22" totalsRowCount="1" headerRowDxfId="45" dataDxfId="44" totalsRowDxfId="43">
  <autoFilter ref="B16:E21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网站收益" totalsRowLabel="总收益" dataDxfId="42" totalsRowDxfId="41"/>
    <tableColumn id="3" xr3:uid="{00000000-0010-0000-0100-000003000000}" name="第 1 年" totalsRowFunction="sum" dataDxfId="40" totalsRowDxfId="39"/>
    <tableColumn id="4" xr3:uid="{00000000-0010-0000-0100-000004000000}" name="第 2 年" totalsRowFunction="sum" dataDxfId="38" totalsRowDxfId="37"/>
    <tableColumn id="5" xr3:uid="{00000000-0010-0000-0100-000005000000}" name="第 3 年" totalsRowFunction="sum" dataDxfId="36" totalsRowDxfId="35"/>
  </tableColumns>
  <tableStyleInfo name="表格样式 1" showFirstColumn="0" showLastColumn="0" showRowStripes="1" showColumnStripes="0"/>
  <extLst>
    <ext xmlns:x14="http://schemas.microsoft.com/office/spreadsheetml/2009/9/main" uri="{504A1905-F514-4f6f-8877-14C23A59335A}">
      <x14:table altTextSummary="在此表中输入网站项目的收益和年度金额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成本" displayName="成本" ref="B24:E30" totalsRowCount="1" headerRowDxfId="34" dataDxfId="33" totalsRowDxfId="32">
  <autoFilter ref="B24:E29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成本（不包括初始资本投资）" totalsRowLabel="总费用" dataDxfId="31" totalsRowDxfId="30"/>
    <tableColumn id="3" xr3:uid="{00000000-0010-0000-0200-000003000000}" name="第 1 年" totalsRowFunction="sum" dataDxfId="29" totalsRowDxfId="28"/>
    <tableColumn id="4" xr3:uid="{00000000-0010-0000-0200-000004000000}" name="第 2 年" totalsRowFunction="sum" dataDxfId="27" totalsRowDxfId="26"/>
    <tableColumn id="5" xr3:uid="{00000000-0010-0000-0200-000005000000}" name="第 3 年" totalsRowFunction="sum" dataDxfId="25" totalsRowDxfId="24"/>
  </tableColumns>
  <tableStyleInfo name="表格样式 1" showFirstColumn="0" showLastColumn="0" showRowStripes="1" showColumnStripes="0"/>
  <extLst>
    <ext xmlns:x14="http://schemas.microsoft.com/office/spreadsheetml/2009/9/main" uri="{504A1905-F514-4f6f-8877-14C23A59335A}">
      <x14:table altTextSummary="在此表中输入不包括初始资本投资和年度金额的成本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总计" displayName="总计" ref="B32:F38" headerRowDxfId="23" dataDxfId="22">
  <autoFilter ref="B32:F38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300-000001000000}" name="总计" totalsRowLabel="汇总" dataDxfId="21" totalsRowDxfId="20"/>
    <tableColumn id="2" xr3:uid="{00000000-0010-0000-0300-000002000000}" name=" " dataDxfId="19" totalsRowDxfId="18"/>
    <tableColumn id="3" xr3:uid="{00000000-0010-0000-0300-000003000000}" name="第 1 年" dataDxfId="17" totalsRowDxfId="16"/>
    <tableColumn id="4" xr3:uid="{00000000-0010-0000-0300-000004000000}" name="第 2 年" dataDxfId="15" totalsRowDxfId="14"/>
    <tableColumn id="5" xr3:uid="{00000000-0010-0000-0300-000005000000}" name="第 3 年" totalsRowFunction="sum" dataDxfId="13" totalsRowDxfId="12"/>
  </tableColumns>
  <tableStyleInfo name="表格样式 1" showFirstColumn="0" showLastColumn="0" showRowStripes="1" showColumnStripes="0"/>
  <extLst>
    <ext xmlns:x14="http://schemas.microsoft.com/office/spreadsheetml/2009/9/main" uri="{504A1905-F514-4f6f-8877-14C23A59335A}">
      <x14:table altTextSummary="在此表中输入总计项。将自动计算年度金额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度量值" displayName="度量值" ref="B40:C43" headerRowDxfId="11" dataDxfId="10">
  <autoFilter ref="B40:C43" xr:uid="{00000000-0009-0000-0100-000005000000}">
    <filterColumn colId="0" hiddenButton="1"/>
    <filterColumn colId="1" hiddenButton="1"/>
  </autoFilter>
  <tableColumns count="2">
    <tableColumn id="1" xr3:uid="{00000000-0010-0000-0400-000001000000}" name="评估指标" totalsRowLabel="汇总" dataDxfId="9" totalsRowDxfId="8"/>
    <tableColumn id="2" xr3:uid="{00000000-0010-0000-0400-000002000000}" name="价值" totalsRowFunction="sum" dataDxfId="7" totalsRowDxfId="6"/>
  </tableColumns>
  <tableStyleInfo name="表格样式 1" showFirstColumn="0" showLastColumn="0" showRowStripes="1" showColumnStripes="0"/>
  <extLst>
    <ext xmlns:x14="http://schemas.microsoft.com/office/spreadsheetml/2009/9/main" uri="{504A1905-F514-4f6f-8877-14C23A59335A}">
      <x14:table altTextSummary="此表格中的“评估度量”项目和金额自动进行更新。"/>
    </ext>
  </extLst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B8A38FE-B7B1-4DBB-95BF-23DDFD246CD1}" name="比率" displayName="比率" ref="B6:C8" headerRowDxfId="5" dataDxfId="4">
  <autoFilter ref="B6:C8" xr:uid="{4A48B7AE-0418-4013-B926-B2BE0A0E551C}">
    <filterColumn colId="0" hiddenButton="1"/>
    <filterColumn colId="1" hiddenButton="1"/>
  </autoFilter>
  <tableColumns count="2">
    <tableColumn id="1" xr3:uid="{11FD8CE5-F029-46A8-8385-67BD6BB8C0F6}" name="公司数据" totalsRowLabel="汇总" dataDxfId="3" totalsRowDxfId="2"/>
    <tableColumn id="2" xr3:uid="{D234CEAA-BCAD-4F41-A5C2-1F7BCE4E636F}" name="比率" totalsRowFunction="sum" dataDxfId="1" totalsRowDxfId="0"/>
  </tableColumns>
  <tableStyleInfo name="表格样式 1" showFirstColumn="0" showLastColumn="0" showRowStripes="0" showColumnStripes="0"/>
  <extLst>
    <ext xmlns:x14="http://schemas.microsoft.com/office/spreadsheetml/2009/9/main" uri="{504A1905-F514-4f6f-8877-14C23A59335A}">
      <x14:table altTextSummary="在此表中输入公司数据和比率"/>
    </ext>
  </extLst>
</table>
</file>

<file path=xl/theme/theme11.xml><?xml version="1.0" encoding="utf-8"?>
<a:theme xmlns:a="http://schemas.openxmlformats.org/drawingml/2006/main" name="Mortgage refinancing">
  <a:themeElements>
    <a:clrScheme name="Custom 54">
      <a:dk1>
        <a:srgbClr val="000000"/>
      </a:dk1>
      <a:lt1>
        <a:srgbClr val="FFFFFF"/>
      </a:lt1>
      <a:dk2>
        <a:srgbClr val="4B9844"/>
      </a:dk2>
      <a:lt2>
        <a:srgbClr val="ECECEC"/>
      </a:lt2>
      <a:accent1>
        <a:srgbClr val="92CDCD"/>
      </a:accent1>
      <a:accent2>
        <a:srgbClr val="86B07D"/>
      </a:accent2>
      <a:accent3>
        <a:srgbClr val="EACF6E"/>
      </a:accent3>
      <a:accent4>
        <a:srgbClr val="DA7056"/>
      </a:accent4>
      <a:accent5>
        <a:srgbClr val="E28653"/>
      </a:accent5>
      <a:accent6>
        <a:srgbClr val="A57290"/>
      </a:accent6>
      <a:hlink>
        <a:srgbClr val="5D8853"/>
      </a:hlink>
      <a:folHlink>
        <a:srgbClr val="51AEAE"/>
      </a:folHlink>
    </a:clrScheme>
    <a:fontScheme name="Custom 47">
      <a:majorFont>
        <a:latin typeface="Tahom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table" Target="/xl/tables/table62.xml" Id="rId7" /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54.xml" Id="rId6" /><Relationship Type="http://schemas.openxmlformats.org/officeDocument/2006/relationships/table" Target="/xl/tables/table45.xml" Id="rId5" /><Relationship Type="http://schemas.openxmlformats.org/officeDocument/2006/relationships/table" Target="/xl/tables/table36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48D92-4400-4A09-8C70-D20D5142DBF7}">
  <sheetPr>
    <tabColor theme="5" tint="-0.499984740745262"/>
  </sheetPr>
  <dimension ref="B1:B7"/>
  <sheetViews>
    <sheetView showGridLines="0" tabSelected="1" zoomScaleNormal="100" workbookViewId="0"/>
  </sheetViews>
  <sheetFormatPr defaultColWidth="8.77734375" defaultRowHeight="16.5" x14ac:dyDescent="0.3"/>
  <cols>
    <col min="1" max="1" width="2.109375" style="5" customWidth="1"/>
    <col min="2" max="2" width="73" style="5" customWidth="1"/>
    <col min="3" max="3" width="2.77734375" style="5" customWidth="1"/>
    <col min="4" max="16384" width="8.77734375" style="5"/>
  </cols>
  <sheetData>
    <row r="1" spans="2:2" s="2" customFormat="1" ht="58.9" customHeight="1" x14ac:dyDescent="0.3">
      <c r="B1" s="1" t="s">
        <v>0</v>
      </c>
    </row>
    <row r="2" spans="2:2" s="2" customFormat="1" ht="30" customHeight="1" x14ac:dyDescent="0.3">
      <c r="B2" s="3" t="s">
        <v>1</v>
      </c>
    </row>
    <row r="3" spans="2:2" s="2" customFormat="1" ht="30" customHeight="1" x14ac:dyDescent="0.3">
      <c r="B3" s="3" t="s">
        <v>2</v>
      </c>
    </row>
    <row r="4" spans="2:2" s="2" customFormat="1" ht="30" customHeight="1" x14ac:dyDescent="0.3">
      <c r="B4" s="4" t="s">
        <v>3</v>
      </c>
    </row>
    <row r="5" spans="2:2" s="2" customFormat="1" ht="47.65" customHeight="1" x14ac:dyDescent="0.3">
      <c r="B5" s="3" t="s">
        <v>4</v>
      </c>
    </row>
    <row r="6" spans="2:2" ht="45" customHeight="1" x14ac:dyDescent="0.3">
      <c r="B6" s="3" t="s">
        <v>5</v>
      </c>
    </row>
    <row r="7" spans="2:2" ht="42.75" customHeight="1" x14ac:dyDescent="0.3"/>
  </sheetData>
  <phoneticPr fontId="21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2:F43"/>
  <sheetViews>
    <sheetView showGridLines="0" zoomScaleNormal="100" workbookViewId="0"/>
  </sheetViews>
  <sheetFormatPr defaultColWidth="8.77734375" defaultRowHeight="16.5" x14ac:dyDescent="0.3"/>
  <cols>
    <col min="1" max="1" width="1.77734375" style="17" customWidth="1"/>
    <col min="2" max="2" width="69.33203125" style="5" customWidth="1"/>
    <col min="3" max="6" width="14.77734375" style="5" customWidth="1"/>
    <col min="7" max="7" width="1.77734375" style="5" customWidth="1"/>
    <col min="8" max="16384" width="8.77734375" style="5"/>
  </cols>
  <sheetData>
    <row r="2" spans="1:6" ht="79.900000000000006" customHeight="1" x14ac:dyDescent="1">
      <c r="A2" s="6"/>
      <c r="B2" s="7" t="s">
        <v>6</v>
      </c>
      <c r="C2" s="8"/>
      <c r="D2" s="9"/>
      <c r="E2" s="9"/>
      <c r="F2" s="10"/>
    </row>
    <row r="3" spans="1:6" ht="40.15" customHeight="1" x14ac:dyDescent="0.3">
      <c r="A3" s="6"/>
      <c r="B3" s="11" t="s">
        <v>7</v>
      </c>
      <c r="C3" s="12"/>
      <c r="D3" s="12"/>
      <c r="E3" s="12"/>
      <c r="F3" s="13"/>
    </row>
    <row r="4" spans="1:6" ht="40.15" customHeight="1" x14ac:dyDescent="0.3">
      <c r="A4" s="6"/>
      <c r="B4" s="14">
        <v>44896</v>
      </c>
      <c r="C4" s="15"/>
      <c r="D4" s="15"/>
      <c r="E4" s="15"/>
      <c r="F4" s="16"/>
    </row>
    <row r="5" spans="1:6" ht="30" customHeight="1" x14ac:dyDescent="0.3"/>
    <row r="6" spans="1:6" ht="30" customHeight="1" x14ac:dyDescent="0.3">
      <c r="B6" s="18" t="s">
        <v>8</v>
      </c>
      <c r="C6" s="19" t="s">
        <v>40</v>
      </c>
      <c r="D6" s="2"/>
      <c r="E6" s="2"/>
      <c r="F6" s="2"/>
    </row>
    <row r="7" spans="1:6" ht="30" customHeight="1" x14ac:dyDescent="0.3">
      <c r="B7" s="20" t="s">
        <v>9</v>
      </c>
      <c r="C7" s="21">
        <v>0.1</v>
      </c>
      <c r="D7" s="2"/>
      <c r="E7" s="2"/>
      <c r="F7" s="2"/>
    </row>
    <row r="8" spans="1:6" ht="30" customHeight="1" x14ac:dyDescent="0.3">
      <c r="B8" s="20" t="s">
        <v>10</v>
      </c>
      <c r="C8" s="21">
        <v>0.3</v>
      </c>
      <c r="D8" s="2"/>
      <c r="E8" s="2"/>
      <c r="F8" s="2"/>
    </row>
    <row r="9" spans="1:6" ht="30" customHeight="1" x14ac:dyDescent="0.3">
      <c r="B9" s="20"/>
      <c r="C9" s="22"/>
      <c r="D9" s="2"/>
      <c r="E9" s="2"/>
      <c r="F9" s="2"/>
    </row>
    <row r="10" spans="1:6" ht="30" customHeight="1" x14ac:dyDescent="0.3">
      <c r="B10" s="23" t="s">
        <v>11</v>
      </c>
      <c r="C10" s="24" t="s">
        <v>41</v>
      </c>
      <c r="D10" s="2"/>
      <c r="E10" s="2"/>
      <c r="F10" s="2"/>
    </row>
    <row r="11" spans="1:6" ht="30" customHeight="1" x14ac:dyDescent="0.3">
      <c r="B11" s="25" t="s">
        <v>12</v>
      </c>
      <c r="C11" s="26">
        <v>25000</v>
      </c>
      <c r="D11" s="2"/>
      <c r="E11" s="2"/>
      <c r="F11" s="2"/>
    </row>
    <row r="12" spans="1:6" ht="30" customHeight="1" x14ac:dyDescent="0.3">
      <c r="B12" s="25" t="s">
        <v>13</v>
      </c>
      <c r="C12" s="26">
        <v>15000</v>
      </c>
      <c r="D12" s="2"/>
      <c r="E12" s="2"/>
      <c r="F12" s="2"/>
    </row>
    <row r="13" spans="1:6" ht="30" customHeight="1" x14ac:dyDescent="0.3">
      <c r="B13" s="25" t="s">
        <v>14</v>
      </c>
      <c r="C13" s="26">
        <v>150000</v>
      </c>
      <c r="D13" s="2"/>
      <c r="E13" s="2"/>
      <c r="F13" s="2"/>
    </row>
    <row r="14" spans="1:6" ht="30" customHeight="1" x14ac:dyDescent="0.3">
      <c r="B14" s="20" t="s">
        <v>15</v>
      </c>
      <c r="C14" s="26">
        <f>SUBTOTAL(109,初始投资[年])</f>
        <v>190000</v>
      </c>
      <c r="D14" s="2"/>
      <c r="E14" s="2"/>
      <c r="F14" s="2"/>
    </row>
    <row r="15" spans="1:6" ht="30" customHeight="1" x14ac:dyDescent="0.3">
      <c r="B15" s="25"/>
      <c r="C15" s="27"/>
      <c r="D15" s="27"/>
      <c r="E15" s="27"/>
      <c r="F15" s="27"/>
    </row>
    <row r="16" spans="1:6" ht="30" customHeight="1" x14ac:dyDescent="0.3">
      <c r="B16" s="28" t="s">
        <v>16</v>
      </c>
      <c r="C16" s="29" t="s">
        <v>42</v>
      </c>
      <c r="D16" s="29" t="s">
        <v>45</v>
      </c>
      <c r="E16" s="30" t="s">
        <v>46</v>
      </c>
      <c r="F16" s="2"/>
    </row>
    <row r="17" spans="1:6" ht="30" customHeight="1" x14ac:dyDescent="0.3">
      <c r="B17" s="25" t="s">
        <v>17</v>
      </c>
      <c r="C17" s="31">
        <v>15000</v>
      </c>
      <c r="D17" s="31">
        <v>50000</v>
      </c>
      <c r="E17" s="26">
        <v>75000</v>
      </c>
      <c r="F17" s="2"/>
    </row>
    <row r="18" spans="1:6" ht="30" customHeight="1" x14ac:dyDescent="0.3">
      <c r="B18" s="25" t="s">
        <v>18</v>
      </c>
      <c r="C18" s="31">
        <v>25000</v>
      </c>
      <c r="D18" s="31">
        <v>25000</v>
      </c>
      <c r="E18" s="26">
        <v>25000</v>
      </c>
      <c r="F18" s="2"/>
    </row>
    <row r="19" spans="1:6" ht="30" customHeight="1" x14ac:dyDescent="0.3">
      <c r="B19" s="25" t="s">
        <v>19</v>
      </c>
      <c r="C19" s="31">
        <v>25000</v>
      </c>
      <c r="D19" s="31">
        <v>25000</v>
      </c>
      <c r="E19" s="26">
        <v>25000</v>
      </c>
      <c r="F19" s="2"/>
    </row>
    <row r="20" spans="1:6" ht="30" customHeight="1" x14ac:dyDescent="0.3">
      <c r="B20" s="25" t="s">
        <v>20</v>
      </c>
      <c r="C20" s="31">
        <v>25000</v>
      </c>
      <c r="D20" s="31">
        <v>25000</v>
      </c>
      <c r="E20" s="26">
        <v>25000</v>
      </c>
      <c r="F20" s="2"/>
    </row>
    <row r="21" spans="1:6" ht="30" customHeight="1" x14ac:dyDescent="0.3">
      <c r="B21" s="25" t="s">
        <v>21</v>
      </c>
      <c r="C21" s="31">
        <v>50000</v>
      </c>
      <c r="D21" s="31">
        <v>50000</v>
      </c>
      <c r="E21" s="26">
        <v>50000</v>
      </c>
      <c r="F21" s="2"/>
    </row>
    <row r="22" spans="1:6" ht="30" customHeight="1" x14ac:dyDescent="0.3">
      <c r="B22" s="20" t="s">
        <v>22</v>
      </c>
      <c r="C22" s="31">
        <f>SUBTOTAL(109,收益[第 1 年])</f>
        <v>140000</v>
      </c>
      <c r="D22" s="31">
        <f>SUBTOTAL(109,收益[第 2 年])</f>
        <v>175000</v>
      </c>
      <c r="E22" s="26">
        <f>SUBTOTAL(109,收益[第 3 年])</f>
        <v>200000</v>
      </c>
      <c r="F22" s="2"/>
    </row>
    <row r="23" spans="1:6" ht="30" customHeight="1" x14ac:dyDescent="0.3">
      <c r="B23" s="20"/>
      <c r="C23" s="32"/>
      <c r="D23" s="32"/>
      <c r="E23" s="22"/>
      <c r="F23" s="32"/>
    </row>
    <row r="24" spans="1:6" ht="30" customHeight="1" x14ac:dyDescent="0.3">
      <c r="B24" s="28" t="s">
        <v>23</v>
      </c>
      <c r="C24" s="29" t="s">
        <v>42</v>
      </c>
      <c r="D24" s="29" t="s">
        <v>45</v>
      </c>
      <c r="E24" s="30" t="s">
        <v>46</v>
      </c>
      <c r="F24" s="2"/>
    </row>
    <row r="25" spans="1:6" ht="30" customHeight="1" x14ac:dyDescent="0.3">
      <c r="B25" s="25" t="s">
        <v>24</v>
      </c>
      <c r="C25" s="31">
        <v>7500</v>
      </c>
      <c r="D25" s="31">
        <v>25000</v>
      </c>
      <c r="E25" s="26">
        <v>37500</v>
      </c>
      <c r="F25" s="2"/>
    </row>
    <row r="26" spans="1:6" ht="30" customHeight="1" x14ac:dyDescent="0.3">
      <c r="A26" s="5"/>
      <c r="B26" s="25" t="s">
        <v>25</v>
      </c>
      <c r="C26" s="31">
        <v>15000</v>
      </c>
      <c r="D26" s="31">
        <v>15000</v>
      </c>
      <c r="E26" s="26">
        <v>15000</v>
      </c>
      <c r="F26" s="2"/>
    </row>
    <row r="27" spans="1:6" ht="30" customHeight="1" x14ac:dyDescent="0.3">
      <c r="A27" s="5"/>
      <c r="B27" s="25" t="s">
        <v>26</v>
      </c>
      <c r="C27" s="31">
        <v>35000</v>
      </c>
      <c r="D27" s="31">
        <v>35000</v>
      </c>
      <c r="E27" s="26">
        <v>35000</v>
      </c>
      <c r="F27" s="2"/>
    </row>
    <row r="28" spans="1:6" ht="30" customHeight="1" x14ac:dyDescent="0.3">
      <c r="A28" s="5"/>
      <c r="B28" s="25" t="s">
        <v>27</v>
      </c>
      <c r="C28" s="31">
        <v>10000</v>
      </c>
      <c r="D28" s="31">
        <v>10000</v>
      </c>
      <c r="E28" s="26">
        <v>10000</v>
      </c>
      <c r="F28" s="2"/>
    </row>
    <row r="29" spans="1:6" ht="30" customHeight="1" x14ac:dyDescent="0.3">
      <c r="A29" s="5"/>
      <c r="B29" s="25" t="s">
        <v>28</v>
      </c>
      <c r="C29" s="33">
        <f>初始投资[[#Totals],[年]]/3</f>
        <v>63333.333333333336</v>
      </c>
      <c r="D29" s="33">
        <f>初始投资[[#Totals],[年]]/3</f>
        <v>63333.333333333336</v>
      </c>
      <c r="E29" s="34">
        <f>初始投资[[#Totals],[年]]/3</f>
        <v>63333.333333333336</v>
      </c>
      <c r="F29" s="2"/>
    </row>
    <row r="30" spans="1:6" ht="30" customHeight="1" x14ac:dyDescent="0.3">
      <c r="A30" s="5"/>
      <c r="B30" s="20" t="s">
        <v>29</v>
      </c>
      <c r="C30" s="31">
        <f>SUBTOTAL(109,成本[第 1 年])</f>
        <v>130833.33333333334</v>
      </c>
      <c r="D30" s="31">
        <f>SUBTOTAL(109,成本[第 2 年])</f>
        <v>148333.33333333334</v>
      </c>
      <c r="E30" s="26">
        <f>SUBTOTAL(109,成本[第 3 年])</f>
        <v>160833.33333333334</v>
      </c>
      <c r="F30" s="2"/>
    </row>
    <row r="31" spans="1:6" ht="30" customHeight="1" x14ac:dyDescent="0.3">
      <c r="A31" s="5"/>
      <c r="B31" s="25"/>
      <c r="C31" s="27"/>
      <c r="D31" s="27"/>
      <c r="E31" s="27"/>
      <c r="F31" s="27"/>
    </row>
    <row r="32" spans="1:6" ht="30" customHeight="1" x14ac:dyDescent="0.3">
      <c r="A32" s="5"/>
      <c r="B32" s="35" t="s">
        <v>47</v>
      </c>
      <c r="C32" s="36" t="s">
        <v>43</v>
      </c>
      <c r="D32" s="37" t="s">
        <v>42</v>
      </c>
      <c r="E32" s="37" t="s">
        <v>45</v>
      </c>
      <c r="F32" s="38" t="s">
        <v>46</v>
      </c>
    </row>
    <row r="33" spans="1:6" ht="30" customHeight="1" x14ac:dyDescent="0.3">
      <c r="A33" s="5"/>
      <c r="B33" s="25" t="s">
        <v>30</v>
      </c>
      <c r="C33" s="2"/>
      <c r="D33" s="31">
        <f>收益[[#Totals],[第 1 年]]-成本[[#Totals],[第 1 年]]</f>
        <v>9166.666666666657</v>
      </c>
      <c r="E33" s="31">
        <f>收益[[#Totals],[第 2 年]]-成本[[#Totals],[第 2 年]]</f>
        <v>26666.666666666657</v>
      </c>
      <c r="F33" s="26">
        <f>收益[[#Totals],[第 3 年]]-成本[[#Totals],[第 3 年]]</f>
        <v>39166.666666666657</v>
      </c>
    </row>
    <row r="34" spans="1:6" ht="30" customHeight="1" x14ac:dyDescent="0.3">
      <c r="A34" s="5"/>
      <c r="B34" s="25" t="s">
        <v>31</v>
      </c>
      <c r="C34" s="2"/>
      <c r="D34" s="31">
        <f>D33*税率</f>
        <v>2749.9999999999968</v>
      </c>
      <c r="E34" s="31">
        <f>E33*税率</f>
        <v>7999.9999999999964</v>
      </c>
      <c r="F34" s="26">
        <f>F33*税率</f>
        <v>11749.999999999996</v>
      </c>
    </row>
    <row r="35" spans="1:6" ht="30" customHeight="1" x14ac:dyDescent="0.3">
      <c r="A35" s="5"/>
      <c r="B35" s="25" t="s">
        <v>32</v>
      </c>
      <c r="C35" s="2"/>
      <c r="D35" s="31">
        <f t="shared" ref="D35:F35" si="0">D33-D34</f>
        <v>6416.6666666666606</v>
      </c>
      <c r="E35" s="31">
        <f t="shared" si="0"/>
        <v>18666.666666666661</v>
      </c>
      <c r="F35" s="26">
        <f t="shared" si="0"/>
        <v>27416.666666666661</v>
      </c>
    </row>
    <row r="36" spans="1:6" ht="30" customHeight="1" x14ac:dyDescent="0.3">
      <c r="A36" s="5"/>
      <c r="B36" s="25" t="s">
        <v>33</v>
      </c>
      <c r="C36" s="2"/>
      <c r="D36" s="31">
        <f>C29</f>
        <v>63333.333333333336</v>
      </c>
      <c r="E36" s="31">
        <f>D29</f>
        <v>63333.333333333336</v>
      </c>
      <c r="F36" s="26">
        <f>E29</f>
        <v>63333.333333333336</v>
      </c>
    </row>
    <row r="37" spans="1:6" ht="30" customHeight="1" x14ac:dyDescent="0.3">
      <c r="A37" s="5"/>
      <c r="B37" s="25" t="s">
        <v>34</v>
      </c>
      <c r="C37" s="39">
        <f>-初始投资[[#Totals],[年]]</f>
        <v>-190000</v>
      </c>
      <c r="D37" s="31">
        <f>D35+D36</f>
        <v>69750</v>
      </c>
      <c r="E37" s="31">
        <f>E35+E36</f>
        <v>82000</v>
      </c>
      <c r="F37" s="26">
        <f>F35+F36</f>
        <v>90750</v>
      </c>
    </row>
    <row r="38" spans="1:6" ht="30" customHeight="1" x14ac:dyDescent="0.3">
      <c r="A38" s="5"/>
      <c r="B38" s="25" t="s">
        <v>35</v>
      </c>
      <c r="C38" s="39">
        <f>C37</f>
        <v>-190000</v>
      </c>
      <c r="D38" s="31">
        <f>C38+D37</f>
        <v>-120250</v>
      </c>
      <c r="E38" s="31">
        <f>D38+E37</f>
        <v>-38250</v>
      </c>
      <c r="F38" s="26">
        <f>E38+F37</f>
        <v>52500</v>
      </c>
    </row>
    <row r="39" spans="1:6" ht="30" customHeight="1" x14ac:dyDescent="0.3">
      <c r="A39" s="5"/>
      <c r="B39" s="25"/>
      <c r="C39" s="27"/>
      <c r="D39" s="27"/>
      <c r="E39" s="27"/>
      <c r="F39" s="27"/>
    </row>
    <row r="40" spans="1:6" ht="30" customHeight="1" x14ac:dyDescent="0.3">
      <c r="A40" s="5"/>
      <c r="B40" s="35" t="s">
        <v>36</v>
      </c>
      <c r="C40" s="40" t="s">
        <v>44</v>
      </c>
      <c r="D40" s="2"/>
      <c r="E40" s="2"/>
      <c r="F40" s="2"/>
    </row>
    <row r="41" spans="1:6" ht="30" customHeight="1" x14ac:dyDescent="0.3">
      <c r="A41" s="5"/>
      <c r="B41" s="25" t="s">
        <v>37</v>
      </c>
      <c r="C41" s="41">
        <f>C37+(NPV(收益率,D37:F37))</f>
        <v>9359.5041322313773</v>
      </c>
      <c r="D41" s="2"/>
      <c r="E41" s="2"/>
      <c r="F41" s="2"/>
    </row>
    <row r="42" spans="1:6" ht="30" customHeight="1" x14ac:dyDescent="0.3">
      <c r="A42" s="5"/>
      <c r="B42" s="25" t="s">
        <v>38</v>
      </c>
      <c r="C42" s="42">
        <f>IRR(C37:F37)</f>
        <v>0.12655165144706393</v>
      </c>
      <c r="D42" s="2"/>
      <c r="E42" s="2"/>
      <c r="F42" s="2"/>
    </row>
    <row r="43" spans="1:6" ht="30" customHeight="1" x14ac:dyDescent="0.3">
      <c r="A43" s="5"/>
      <c r="B43" s="25" t="s">
        <v>39</v>
      </c>
      <c r="C43" s="43">
        <f>IF(F38&lt;=0,"超过 3 年",IF(E38&lt;=0,(F37-F38)/F37+2,IF(D38&lt;=0,(E37-E38)/E37+1,IF(C38&lt;=0,(D37-D38)/D37,"NA"))))</f>
        <v>2.4214876033057853</v>
      </c>
      <c r="D43" s="2"/>
      <c r="E43" s="2"/>
      <c r="F43" s="2"/>
    </row>
  </sheetData>
  <phoneticPr fontId="1" type="noConversion"/>
  <dataValidations count="7">
    <dataValidation allowBlank="1" showInputMessage="1" showErrorMessage="1" prompt="在此工作表中创建网站预算。此列的单元格中显示有关如何使用此工作表的帮助说明。向下移动箭头开始使用。" sqref="A1" xr:uid="{26070A88-671A-4DE1-BFFE-6983F17125BC}"/>
    <dataValidation allowBlank="1" showInputMessage="1" showErrorMessage="1" prompt="在费率表中输入详细信息，从右侧单元格开始。下一个指令位于单元格 A10 中。" sqref="A6" xr:uid="{3C968F2B-859C-4EDF-A044-30417D019011}"/>
    <dataValidation allowBlank="1" showInputMessage="1" showErrorMessage="1" prompt="在初始投资表中输入详细信息，从右侧单元格开始。下一个指令位于单元格 A16 中。" sqref="A10" xr:uid="{1DD41C7D-5D43-42CA-AA71-75DCC5839777}"/>
    <dataValidation allowBlank="1" showInputMessage="1" showErrorMessage="1" prompt="在损益表中输入详细信息，从右侧单元格开始。下一个指令位于单元格 A24 中。" sqref="A16" xr:uid="{6C542594-E020-4FA1-82D1-63FD12774AC4}"/>
    <dataValidation allowBlank="1" showInputMessage="1" showErrorMessage="1" prompt="在“成本”表中输入详细信息，从右侧的单元格开始。值在包含公式的单元格中自动计算。下一个指令位于单元格 A32 中。" sqref="A24" xr:uid="{6916CC61-03A0-4863-90DA-8446429BC3F0}"/>
    <dataValidation allowBlank="1" showInputMessage="1" showErrorMessage="1" prompt="从右侧单元格开始，在总计表中自动计算值。下一个指令位于单元格 A40 中。" sqref="A32" xr:uid="{9DD6D791-0C68-4FF6-971E-A2204DC9D069}"/>
    <dataValidation allowBlank="1" showInputMessage="1" showErrorMessage="1" prompt="评估度量是在从右侧单元格开始的“度量”表格中自动计算的。" sqref="A40" xr:uid="{6D1AFC92-32E9-4EC3-A6FC-EF81567F0825}"/>
  </dataValidations>
  <pageMargins left="0.7" right="0.7" top="0.75" bottom="0.75" header="0.3" footer="0.3"/>
  <pageSetup paperSize="9" scale="58" fitToHeight="0" orientation="portrait" r:id="rId1"/>
  <rowBreaks count="1" manualBreakCount="1">
    <brk id="31" max="16383" man="1"/>
  </rowBreaks>
  <tableParts count="6">
    <tablePart r:id="rId2"/>
    <tablePart r:id="rId3"/>
    <tablePart r:id="rId4"/>
    <tablePart r:id="rId5"/>
    <tablePart r:id="rId6"/>
    <tablePart r:id="rId7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2.xml><?xml version="1.0" encoding="utf-8"?>
<ds:datastoreItem xmlns:ds="http://schemas.openxmlformats.org/officeDocument/2006/customXml" ds:itemID="{63922C4A-8C1D-4FCA-8967-B21EFD37146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4797B3B5-A05F-4D5F-B2C8-FA796D0529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3.xml><?xml version="1.0" encoding="utf-8"?>
<ds:datastoreItem xmlns:ds="http://schemas.openxmlformats.org/officeDocument/2006/customXml" ds:itemID="{F72444C2-E270-4D2A-A7C0-216363099170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TM04035480</ap:Template>
  <ap:DocSecurity>0</ap:DocSecurity>
  <ap:ScaleCrop>false</ap:ScaleCrop>
  <ap:HeadingPairs>
    <vt:vector baseType="variant" size="4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ap:HeadingPairs>
  <ap:TitlesOfParts>
    <vt:vector baseType="lpstr" size="4">
      <vt:lpstr>开始</vt:lpstr>
      <vt:lpstr>预算工具</vt:lpstr>
      <vt:lpstr>收益率</vt:lpstr>
      <vt:lpstr>税率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2022-11-10T17:23:27Z</dcterms:created>
  <dcterms:modified xsi:type="dcterms:W3CDTF">2022-12-22T11:22:00Z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