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" yWindow="135" windowWidth="22035" windowHeight="10485"/>
  </bookViews>
  <sheets>
    <sheet name="仪表板" sheetId="1" r:id="rId1"/>
    <sheet name="数据输入" sheetId="3" r:id="rId2"/>
    <sheet name="BMI 信息" sheetId="2" r:id="rId3"/>
  </sheets>
  <definedNames>
    <definedName name="BMI">仪表板!$D$11</definedName>
    <definedName name="BMI类别">'BMI 信息'!$B$8</definedName>
    <definedName name="LastDate">INDEX(数据输入!$B:$B,MATCH(9.999E+307,数据输入!$B:$B),1)</definedName>
    <definedName name="LastWeight">INDEX(数据输入!$C:$C,MATCH(9.999E+307,数据输入!$C:$C),1)</definedName>
    <definedName name="打印标题" localSheetId="1">数据输入!$5:$5</definedName>
    <definedName name="打印区域" localSheetId="2">BMI信息[#All]</definedName>
    <definedName name="打印区域" localSheetId="1">数据[#All]</definedName>
    <definedName name="打印区域" localSheetId="0">仪表板!$B$5:$K$54</definedName>
    <definedName name="开始日期">仪表板!$B$8</definedName>
    <definedName name="目标日期">仪表板!$B$17</definedName>
    <definedName name="目标体重">仪表板!$B$14</definedName>
    <definedName name="期间">仪表板!$C$14</definedName>
    <definedName name="期数">仪表板!$D$14</definedName>
    <definedName name="身高">仪表板!$B$11</definedName>
    <definedName name="体重">仪表板!$C$8</definedName>
    <definedName name="完成百分比">仪表板!$G$19</definedName>
    <definedName name="需减重量">仪表板!$G$18</definedName>
    <definedName name="英尺">仪表板!$D$8</definedName>
    <definedName name="英寸">仪表板!$E$8</definedName>
    <definedName name="总天数">仪表板!$D$17</definedName>
  </definedNames>
  <calcPr calcId="152511"/>
</workbook>
</file>

<file path=xl/calcChain.xml><?xml version="1.0" encoding="utf-8"?>
<calcChain xmlns="http://schemas.openxmlformats.org/spreadsheetml/2006/main">
  <c r="J10" i="1" l="1"/>
  <c r="C38" i="1" l="1"/>
  <c r="C37" i="1"/>
  <c r="C36" i="1"/>
  <c r="C35" i="1"/>
  <c r="C34" i="1"/>
  <c r="B34" i="1" l="1"/>
  <c r="B35" i="1"/>
  <c r="B36" i="1"/>
  <c r="B38" i="1"/>
  <c r="B37" i="1"/>
  <c r="G19" i="1"/>
  <c r="J6" i="1" l="1"/>
  <c r="G18" i="1"/>
  <c r="F18" i="1"/>
  <c r="D17" i="1"/>
  <c r="B17" i="1" s="1"/>
  <c r="F19" i="1" s="1"/>
  <c r="B11" i="1"/>
  <c r="D11" i="1" s="1"/>
</calcChain>
</file>

<file path=xl/sharedStrings.xml><?xml version="1.0" encoding="utf-8"?>
<sst xmlns="http://schemas.openxmlformats.org/spreadsheetml/2006/main" count="40" uniqueCount="40">
  <si>
    <t>BMI</t>
  </si>
  <si>
    <t>Date</t>
  </si>
  <si>
    <t>体重</t>
  </si>
  <si>
    <t>VITALS TREND</t>
  </si>
  <si>
    <t>初始明细及目标</t>
    <phoneticPr fontId="16" type="noConversion"/>
  </si>
  <si>
    <t>目标实施综合进度</t>
    <phoneticPr fontId="16" type="noConversion"/>
  </si>
  <si>
    <t>开始日期</t>
  </si>
  <si>
    <t>初始体重</t>
  </si>
  <si>
    <t>身高</t>
  </si>
  <si>
    <t>身高（英寸）</t>
  </si>
  <si>
    <t>目标体重</t>
  </si>
  <si>
    <t>期间</t>
  </si>
  <si>
    <t>目标日期</t>
  </si>
  <si>
    <t>总天数</t>
  </si>
  <si>
    <t>体重及卡路里趋势</t>
    <phoneticPr fontId="16" type="noConversion"/>
  </si>
  <si>
    <t>摄入量趋势</t>
    <phoneticPr fontId="16" type="noConversion"/>
  </si>
  <si>
    <t>日期</t>
    <phoneticPr fontId="16" type="noConversion"/>
  </si>
  <si>
    <t>体重</t>
    <phoneticPr fontId="16" type="noConversion"/>
  </si>
  <si>
    <t>燃烧的卡路里</t>
    <phoneticPr fontId="16" type="noConversion"/>
  </si>
  <si>
    <t>蛋白质</t>
    <phoneticPr fontId="16" type="noConversion"/>
  </si>
  <si>
    <t>碳水化合物</t>
    <phoneticPr fontId="16" type="noConversion"/>
  </si>
  <si>
    <t>摄入量</t>
    <phoneticPr fontId="16" type="noConversion"/>
  </si>
  <si>
    <t>脂肪</t>
    <phoneticPr fontId="16" type="noConversion"/>
  </si>
  <si>
    <t>糖类</t>
    <phoneticPr fontId="16" type="noConversion"/>
  </si>
  <si>
    <t>水（盎司）</t>
    <phoneticPr fontId="16" type="noConversion"/>
  </si>
  <si>
    <t>生命指数</t>
    <phoneticPr fontId="16" type="noConversion"/>
  </si>
  <si>
    <t>收缩压</t>
    <phoneticPr fontId="16" type="noConversion"/>
  </si>
  <si>
    <t>舒张压</t>
    <phoneticPr fontId="16" type="noConversion"/>
  </si>
  <si>
    <t>静息心率</t>
    <phoneticPr fontId="16" type="noConversion"/>
  </si>
  <si>
    <t>呼吸率</t>
    <phoneticPr fontId="16" type="noConversion"/>
  </si>
  <si>
    <t>体重过轻</t>
  </si>
  <si>
    <t>正常体重</t>
  </si>
  <si>
    <t>体重过重</t>
  </si>
  <si>
    <t>肥胖（等级 1）</t>
  </si>
  <si>
    <t>肥胖（等级 2）</t>
  </si>
  <si>
    <t>病态肥胖</t>
  </si>
  <si>
    <t>低端</t>
    <phoneticPr fontId="16" type="noConversion"/>
  </si>
  <si>
    <t>高端</t>
    <phoneticPr fontId="16" type="noConversion"/>
  </si>
  <si>
    <t>BMI 类别</t>
    <phoneticPr fontId="16" type="noConversion"/>
  </si>
  <si>
    <t>月数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</si>
</sst>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_);\!\(#,##0.0\!\)"/>
    <numFmt numFmtId="178" formatCode="0&quot;英尺&quot;"/>
    <numFmt numFmtId="179" formatCode="0&quot;英寸&quot;"/>
  </numFmts>
  <fonts count="22" x14ac:knownFonts="1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  <font>
      <b/>
      <sz val="11"/>
      <color theme="0"/>
      <name val="Microsoft YaHei UI"/>
      <family val="2"/>
      <charset val="134"/>
    </font>
    <font>
      <b/>
      <sz val="9"/>
      <color theme="5"/>
      <name val="Microsoft YaHei UI"/>
      <family val="2"/>
      <charset val="134"/>
    </font>
    <font>
      <sz val="10"/>
      <color theme="6"/>
      <name val="Microsoft YaHei UI"/>
      <family val="2"/>
      <charset val="134"/>
    </font>
    <font>
      <b/>
      <sz val="33"/>
      <color theme="4"/>
      <name val="Microsoft YaHei UI"/>
      <family val="2"/>
      <charset val="134"/>
    </font>
    <font>
      <b/>
      <sz val="14"/>
      <color theme="6"/>
      <name val="Microsoft YaHei UI"/>
      <family val="2"/>
      <charset val="134"/>
    </font>
    <font>
      <b/>
      <sz val="8"/>
      <color theme="6"/>
      <name val="Microsoft YaHei UI"/>
      <family val="2"/>
      <charset val="134"/>
    </font>
    <font>
      <b/>
      <sz val="20"/>
      <color theme="4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10"/>
      <color theme="6"/>
      <name val="Microsoft YaHei UI"/>
      <family val="2"/>
      <charset val="134"/>
    </font>
    <font>
      <b/>
      <sz val="10"/>
      <color theme="4"/>
      <name val="Microsoft YaHei UI"/>
      <family val="2"/>
      <charset val="134"/>
    </font>
    <font>
      <b/>
      <sz val="10"/>
      <color theme="5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8"/>
      <color theme="6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2" fillId="5" borderId="0" applyNumberFormat="0" applyProtection="0">
      <alignment vertical="center"/>
    </xf>
    <xf numFmtId="0" fontId="1" fillId="2" borderId="1" applyNumberFormat="0" applyAlignment="0" applyProtection="0"/>
    <xf numFmtId="0" fontId="7" fillId="0" borderId="0" applyNumberFormat="0" applyFill="0" applyProtection="0">
      <alignment vertical="center"/>
    </xf>
    <xf numFmtId="0" fontId="4" fillId="0" borderId="0" applyNumberFormat="0" applyProtection="0">
      <alignment vertical="center"/>
    </xf>
    <xf numFmtId="0" fontId="6" fillId="0" borderId="0" applyNumberFormat="0" applyProtection="0">
      <alignment vertical="center"/>
    </xf>
    <xf numFmtId="0" fontId="3" fillId="3" borderId="0" applyNumberFormat="0" applyBorder="0" applyProtection="0">
      <alignment horizontal="left" vertical="center"/>
    </xf>
    <xf numFmtId="0" fontId="3" fillId="4" borderId="0" applyNumberFormat="0" applyBorder="0" applyProtection="0">
      <alignment horizontal="left" vertical="center"/>
    </xf>
    <xf numFmtId="0" fontId="5" fillId="0" borderId="2">
      <alignment horizontal="left" vertical="center"/>
    </xf>
  </cellStyleXfs>
  <cellXfs count="52">
    <xf numFmtId="0" fontId="0" fillId="0" borderId="0" xfId="0">
      <alignment vertical="center"/>
    </xf>
    <xf numFmtId="0" fontId="8" fillId="5" borderId="0" xfId="1" applyFont="1" applyBorder="1" applyAlignment="1">
      <alignment vertical="center"/>
    </xf>
    <xf numFmtId="0" fontId="10" fillId="0" borderId="6" xfId="0" applyFont="1" applyBorder="1">
      <alignment vertical="center"/>
    </xf>
    <xf numFmtId="0" fontId="9" fillId="0" borderId="6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14" fontId="12" fillId="0" borderId="9" xfId="5" applyNumberFormat="1" applyFont="1" applyBorder="1" applyAlignment="1">
      <alignment horizontal="left" vertical="center"/>
    </xf>
    <xf numFmtId="176" fontId="12" fillId="0" borderId="9" xfId="5" applyNumberFormat="1" applyFont="1" applyBorder="1">
      <alignment vertical="center"/>
    </xf>
    <xf numFmtId="1" fontId="14" fillId="0" borderId="0" xfId="4" applyNumberFormat="1" applyFont="1" applyAlignment="1">
      <alignment horizontal="left" vertical="center"/>
    </xf>
    <xf numFmtId="177" fontId="12" fillId="0" borderId="9" xfId="5" applyNumberFormat="1" applyFont="1" applyBorder="1" applyAlignment="1">
      <alignment horizontal="left" vertical="center"/>
    </xf>
    <xf numFmtId="1" fontId="12" fillId="0" borderId="10" xfId="5" applyNumberFormat="1" applyFont="1" applyBorder="1">
      <alignment vertical="center"/>
    </xf>
    <xf numFmtId="0" fontId="15" fillId="0" borderId="0" xfId="0" applyFont="1">
      <alignment vertical="center"/>
    </xf>
    <xf numFmtId="14" fontId="15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0" fontId="15" fillId="0" borderId="0" xfId="0" applyNumberFormat="1" applyFont="1">
      <alignment vertical="center"/>
    </xf>
    <xf numFmtId="0" fontId="9" fillId="0" borderId="6" xfId="3" applyFont="1" applyBorder="1">
      <alignment vertical="center"/>
    </xf>
    <xf numFmtId="178" fontId="12" fillId="0" borderId="9" xfId="5" applyNumberFormat="1" applyFont="1" applyBorder="1">
      <alignment vertical="center"/>
    </xf>
    <xf numFmtId="179" fontId="12" fillId="0" borderId="9" xfId="5" applyNumberFormat="1" applyFont="1" applyBorder="1">
      <alignment vertical="center"/>
    </xf>
    <xf numFmtId="0" fontId="17" fillId="0" borderId="0" xfId="5" applyFont="1">
      <alignment vertical="center"/>
    </xf>
    <xf numFmtId="0" fontId="18" fillId="0" borderId="0" xfId="4" applyFont="1">
      <alignment vertical="center"/>
    </xf>
    <xf numFmtId="0" fontId="19" fillId="0" borderId="0" xfId="3" applyFont="1">
      <alignment vertical="center"/>
    </xf>
    <xf numFmtId="0" fontId="10" fillId="0" borderId="0" xfId="0" applyFont="1" applyBorder="1">
      <alignment vertical="center"/>
    </xf>
    <xf numFmtId="0" fontId="10" fillId="3" borderId="0" xfId="6" applyFont="1" applyAlignment="1">
      <alignment horizontal="left" vertical="center"/>
    </xf>
    <xf numFmtId="2" fontId="10" fillId="4" borderId="0" xfId="7" applyNumberFormat="1" applyFont="1" applyBorder="1" applyAlignment="1">
      <alignment horizontal="left" vertical="center"/>
    </xf>
    <xf numFmtId="0" fontId="10" fillId="0" borderId="0" xfId="0" applyFont="1" applyAlignment="1"/>
    <xf numFmtId="0" fontId="20" fillId="0" borderId="0" xfId="0" applyFont="1">
      <alignment vertical="center"/>
    </xf>
    <xf numFmtId="14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3" borderId="0" xfId="6" applyFont="1" applyBorder="1">
      <alignment horizontal="left" vertical="center"/>
    </xf>
    <xf numFmtId="0" fontId="10" fillId="4" borderId="0" xfId="7" applyFont="1" applyBorder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8" applyFont="1">
      <alignment horizontal="left" vertical="center"/>
    </xf>
    <xf numFmtId="0" fontId="21" fillId="0" borderId="0" xfId="0" applyFont="1">
      <alignment vertical="center"/>
    </xf>
    <xf numFmtId="0" fontId="21" fillId="0" borderId="0" xfId="8" applyFont="1" applyBorder="1">
      <alignment horizontal="left" vertical="center"/>
    </xf>
    <xf numFmtId="14" fontId="14" fillId="0" borderId="0" xfId="4" applyNumberFormat="1" applyFont="1" applyAlignment="1">
      <alignment horizontal="left" vertical="center"/>
    </xf>
    <xf numFmtId="0" fontId="12" fillId="0" borderId="11" xfId="5" applyFont="1" applyBorder="1">
      <alignment vertical="center"/>
    </xf>
    <xf numFmtId="0" fontId="12" fillId="0" borderId="9" xfId="5" applyFont="1" applyBorder="1">
      <alignment vertical="center"/>
    </xf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21" fillId="0" borderId="0" xfId="8" applyFont="1" applyBorder="1">
      <alignment horizontal="left" vertical="center"/>
    </xf>
    <xf numFmtId="0" fontId="9" fillId="0" borderId="6" xfId="3" applyFont="1" applyBorder="1">
      <alignment vertical="center"/>
    </xf>
    <xf numFmtId="0" fontId="13" fillId="0" borderId="0" xfId="5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10" xfId="8" applyFont="1" applyBorder="1" applyAlignment="1">
      <alignment horizontal="left" vertical="center"/>
    </xf>
    <xf numFmtId="0" fontId="21" fillId="0" borderId="8" xfId="8" applyFont="1" applyBorder="1" applyAlignment="1">
      <alignment horizontal="left" vertical="center"/>
    </xf>
    <xf numFmtId="0" fontId="18" fillId="0" borderId="3" xfId="4" applyFont="1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9">
    <cellStyle name="20% - 着色 1" xfId="6" builtinId="30" customBuiltin="1"/>
    <cellStyle name="20% - 着色 2" xfId="7" builtinId="34" customBuiltin="1"/>
    <cellStyle name="标题 1" xfId="1" builtinId="16" customBuiltin="1"/>
    <cellStyle name="标题 2" xfId="4" builtinId="17" customBuiltin="1"/>
    <cellStyle name="标题 3" xfId="3" builtinId="18" customBuiltin="1"/>
    <cellStyle name="标题 4" xfId="5" builtinId="19" customBuiltin="1"/>
    <cellStyle name="常规" xfId="0" builtinId="0" customBuiltin="1"/>
    <cellStyle name="输入" xfId="2" builtinId="20" customBuiltin="1"/>
    <cellStyle name="数据 Labels" xfId="8"/>
  </cellStyles>
  <dxfs count="22"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6"/>
        <name val="Microsoft YaHei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Microsoft YaHei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Microsoft YaHei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体重 Loss Tracker" defaultPivotStyle="PivotStyleLight16">
    <tableStyle name="体重 Loss Tracker" pivot="0" count="2">
      <tableStyleElement type="wholeTable" dxfId="21"/>
      <tableStyleElement type="headerRow" dxfId="20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/>
                </a:solidFill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体重</a:t>
            </a:r>
            <a:endParaRPr lang="zh-CN" altLang="zh-CN" sz="1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数据输入!$B$7:$B$21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数据输入!$C$7:$C$21</c:f>
              <c:numCache>
                <c:formatCode>General</c:formatCode>
                <c:ptCount val="15"/>
                <c:pt idx="0">
                  <c:v>205</c:v>
                </c:pt>
                <c:pt idx="1">
                  <c:v>203</c:v>
                </c:pt>
                <c:pt idx="2">
                  <c:v>202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202</c:v>
                </c:pt>
                <c:pt idx="7">
                  <c:v>200</c:v>
                </c:pt>
                <c:pt idx="8">
                  <c:v>199</c:v>
                </c:pt>
                <c:pt idx="9">
                  <c:v>197</c:v>
                </c:pt>
                <c:pt idx="10">
                  <c:v>195</c:v>
                </c:pt>
                <c:pt idx="11">
                  <c:v>196</c:v>
                </c:pt>
                <c:pt idx="12">
                  <c:v>194</c:v>
                </c:pt>
                <c:pt idx="13">
                  <c:v>192</c:v>
                </c:pt>
                <c:pt idx="14">
                  <c:v>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71360"/>
        <c:axId val="78671920"/>
      </c:lineChart>
      <c:dateAx>
        <c:axId val="78671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671920"/>
        <c:crosses val="autoZero"/>
        <c:auto val="1"/>
        <c:lblOffset val="100"/>
        <c:baseTimeUnit val="days"/>
      </c:dateAx>
      <c:valAx>
        <c:axId val="7867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CN"/>
          </a:p>
        </c:txPr>
        <c:crossAx val="7867136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>
                <a:latin typeface="Microsoft YaHei UI" panose="020B0503020204020204" pitchFamily="34" charset="-122"/>
                <a:ea typeface="Microsoft YaHei UI" panose="020B0503020204020204" pitchFamily="34" charset="-122"/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燃烧的卡路里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数据输入!$B$7:$B$21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数据输入!$D$7:$D$21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74160"/>
        <c:axId val="78674720"/>
      </c:lineChart>
      <c:dateAx>
        <c:axId val="78674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674720"/>
        <c:crosses val="autoZero"/>
        <c:auto val="1"/>
        <c:lblOffset val="100"/>
        <c:baseTimeUnit val="days"/>
      </c:dateAx>
      <c:valAx>
        <c:axId val="78674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CN"/>
          </a:p>
        </c:txPr>
        <c:crossAx val="78674160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血 压</a:t>
            </a:r>
            <a:endParaRPr lang="zh-CN" altLang="zh-CN" sz="1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数据输入!$J$6</c:f>
              <c:strCache>
                <c:ptCount val="1"/>
                <c:pt idx="0">
                  <c:v>收缩压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数据输入!$B$7:$B$21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数据输入!$J$7:$J$21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数据输入!$K$6</c:f>
              <c:strCache>
                <c:ptCount val="1"/>
                <c:pt idx="0">
                  <c:v>舒张压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数据输入!$K$7:$K$21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77520"/>
        <c:axId val="78678080"/>
      </c:lineChart>
      <c:dateAx>
        <c:axId val="78677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678080"/>
        <c:crosses val="autoZero"/>
        <c:auto val="1"/>
        <c:lblOffset val="100"/>
        <c:baseTimeUnit val="days"/>
      </c:dateAx>
      <c:valAx>
        <c:axId val="78678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CN"/>
          </a:p>
        </c:txPr>
        <c:crossAx val="7867752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脉率及呼吸率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数据输入!$L$6</c:f>
              <c:strCache>
                <c:ptCount val="1"/>
                <c:pt idx="0">
                  <c:v>静息心率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数据输入!$B$7:$B$21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数据输入!$L$7:$L$21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数据输入!$M$6</c:f>
              <c:strCache>
                <c:ptCount val="1"/>
                <c:pt idx="0">
                  <c:v>呼吸率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数据输入!$M$7:$M$21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750528"/>
        <c:axId val="117751088"/>
      </c:lineChart>
      <c:dateAx>
        <c:axId val="117750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7751088"/>
        <c:crosses val="autoZero"/>
        <c:auto val="1"/>
        <c:lblOffset val="100"/>
        <c:baseTimeUnit val="days"/>
      </c:dateAx>
      <c:valAx>
        <c:axId val="117751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CN"/>
          </a:p>
        </c:txPr>
        <c:crossAx val="11775052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需减重量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仪表板!$G$18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17755008"/>
        <c:axId val="117754448"/>
      </c:barChart>
      <c:barChart>
        <c:barDir val="col"/>
        <c:grouping val="stacked"/>
        <c:varyColors val="0"/>
        <c:ser>
          <c:idx val="1"/>
          <c:order val="0"/>
          <c:tx>
            <c:v>进度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仪表板!$G$19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仪表板!$G$19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17756128"/>
        <c:axId val="117755568"/>
      </c:barChart>
      <c:valAx>
        <c:axId val="1177544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zh-CN"/>
          </a:p>
        </c:txPr>
        <c:crossAx val="117755008"/>
        <c:crosses val="max"/>
        <c:crossBetween val="between"/>
        <c:majorUnit val="0.2"/>
        <c:minorUnit val="2.0000000000000004E-2"/>
      </c:valAx>
      <c:catAx>
        <c:axId val="1177550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17754448"/>
        <c:crosses val="autoZero"/>
        <c:auto val="1"/>
        <c:lblAlgn val="ctr"/>
        <c:lblOffset val="100"/>
        <c:noMultiLvlLbl val="0"/>
      </c:catAx>
      <c:valAx>
        <c:axId val="11775556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zh-CN"/>
          </a:p>
        </c:txPr>
        <c:crossAx val="117756128"/>
        <c:crosses val="autoZero"/>
        <c:crossBetween val="between"/>
        <c:majorUnit val="0.2"/>
        <c:minorUnit val="1.0000000000000002E-2"/>
      </c:valAx>
      <c:catAx>
        <c:axId val="117756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177555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水（盎司）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数据输入!$I$6</c:f>
              <c:strCache>
                <c:ptCount val="1"/>
                <c:pt idx="0">
                  <c:v>水（盎司）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数据输入!$I$7:$I$21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58368"/>
        <c:axId val="117758928"/>
      </c:areaChart>
      <c:catAx>
        <c:axId val="11775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7758928"/>
        <c:crosses val="autoZero"/>
        <c:auto val="1"/>
        <c:lblAlgn val="ctr"/>
        <c:lblOffset val="100"/>
        <c:noMultiLvlLbl val="0"/>
      </c:catAx>
      <c:valAx>
        <c:axId val="117758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CN"/>
          </a:p>
        </c:txPr>
        <c:crossAx val="117758368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仪表板!$B$34:$B$38</c:f>
              <c:strCache>
                <c:ptCount val="5"/>
                <c:pt idx="0">
                  <c:v>13% 蛋白质</c:v>
                </c:pt>
                <c:pt idx="1">
                  <c:v>51% 碳水化合物</c:v>
                </c:pt>
                <c:pt idx="2">
                  <c:v>11% 脂肪</c:v>
                </c:pt>
                <c:pt idx="3">
                  <c:v>10% 糖类</c:v>
                </c:pt>
                <c:pt idx="4">
                  <c:v>15% 水（盎司）</c:v>
                </c:pt>
              </c:strCache>
            </c:strRef>
          </c:cat>
          <c:val>
            <c:numRef>
              <c:f>仪表板!$C$34:$C$38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 val="7"/>
</file>

<file path=xl/ctrlProps/ctrlProp2.xml><?xml version="1.0" encoding="utf-8"?>
<formControlPr xmlns="http://schemas.microsoft.com/office/spreadsheetml/2009/9/main" objectType="Spin" dx="16" fmlaLink="$E$8" max="11" page="10" val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BMI &#20449;&#24687;'!A1"/><Relationship Id="rId3" Type="http://schemas.openxmlformats.org/officeDocument/2006/relationships/chart" Target="../charts/chart3.xml"/><Relationship Id="rId7" Type="http://schemas.openxmlformats.org/officeDocument/2006/relationships/hyperlink" Target="#&#25968;&#25454;&#36755;&#20837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MI &#20449;&#24687;'!A1"/><Relationship Id="rId1" Type="http://schemas.openxmlformats.org/officeDocument/2006/relationships/hyperlink" Target="#&#20202;&#34920;&#26495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5968;&#25454;&#36755;&#20837;!A1"/><Relationship Id="rId1" Type="http://schemas.openxmlformats.org/officeDocument/2006/relationships/hyperlink" Target="#&#20202;&#34920;&#26495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英寸微调控制箭头" descr="在单元格 D8 中按英尺增加或减少身高。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英尺微调控制箭头" descr="在单元格 E8 中按英寸增加或减少身高。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28575</xdr:colOff>
      <xdr:row>19</xdr:row>
      <xdr:rowOff>247650</xdr:rowOff>
    </xdr:from>
    <xdr:to>
      <xdr:col>5</xdr:col>
      <xdr:colOff>28575</xdr:colOff>
      <xdr:row>28</xdr:row>
      <xdr:rowOff>123825</xdr:rowOff>
    </xdr:to>
    <xdr:graphicFrame macro="">
      <xdr:nvGraphicFramePr>
        <xdr:cNvPr id="7" name="chtWeight" descr="跟踪体重趋势的折线图。" title="体重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chtCaloriesBurned" descr="跟踪燃烧的卡路里的折线图。" title="燃烧的卡路里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chtBP" descr="显示血压趋势的图表" title="图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chtHRandRR" descr="显示脉率、静息心率和呼吸率趋势的图表" title="图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chtProgress" descr="跟踪减重进度的单个列数据图表。" title="进度图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chtWaterOz" descr="跟踪水分摄入量（盎司）的面积图。" title="水分摄入量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124208</xdr:colOff>
      <xdr:row>3</xdr:row>
      <xdr:rowOff>75737</xdr:rowOff>
    </xdr:to>
    <xdr:grpSp>
      <xdr:nvGrpSpPr>
        <xdr:cNvPr id="27" name="组 5" descr="&quot;&quot;" title="导航图形"/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自选图形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矩形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矩形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任意多边形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任意多边形 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任意多边形 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1</xdr:row>
      <xdr:rowOff>12573</xdr:rowOff>
    </xdr:from>
    <xdr:to>
      <xdr:col>3</xdr:col>
      <xdr:colOff>172764</xdr:colOff>
      <xdr:row>3</xdr:row>
      <xdr:rowOff>20785</xdr:rowOff>
    </xdr:to>
    <xdr:sp macro="" textlink="">
      <xdr:nvSpPr>
        <xdr:cNvPr id="28" name="减重跟踪器" descr="导航按钮" title="减重跟踪器"/>
        <xdr:cNvSpPr/>
      </xdr:nvSpPr>
      <xdr:spPr>
        <a:xfrm>
          <a:off x="591153" y="193548"/>
          <a:ext cx="2391486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减重跟踪器</a:t>
          </a:r>
        </a:p>
      </xdr:txBody>
    </xdr:sp>
    <xdr:clientData/>
  </xdr:twoCellAnchor>
  <xdr:twoCellAnchor editAs="oneCell">
    <xdr:from>
      <xdr:col>3</xdr:col>
      <xdr:colOff>344253</xdr:colOff>
      <xdr:row>1</xdr:row>
      <xdr:rowOff>7328</xdr:rowOff>
    </xdr:from>
    <xdr:to>
      <xdr:col>5</xdr:col>
      <xdr:colOff>239792</xdr:colOff>
      <xdr:row>3</xdr:row>
      <xdr:rowOff>15540</xdr:rowOff>
    </xdr:to>
    <xdr:sp macro="" textlink="">
      <xdr:nvSpPr>
        <xdr:cNvPr id="29" name="数据输入" descr="导航按钮" title="数据输入">
          <a:hlinkClick xmlns:r="http://schemas.openxmlformats.org/officeDocument/2006/relationships" r:id="rId7" tooltip="单击查看“数据输入”工作表"/>
        </xdr:cNvPr>
        <xdr:cNvSpPr/>
      </xdr:nvSpPr>
      <xdr:spPr>
        <a:xfrm>
          <a:off x="3154128" y="188303"/>
          <a:ext cx="1381439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数据输入</a:t>
          </a:r>
        </a:p>
      </xdr:txBody>
    </xdr:sp>
    <xdr:clientData/>
  </xdr:twoCellAnchor>
  <xdr:twoCellAnchor editAs="oneCell">
    <xdr:from>
      <xdr:col>5</xdr:col>
      <xdr:colOff>382700</xdr:colOff>
      <xdr:row>1</xdr:row>
      <xdr:rowOff>19050</xdr:rowOff>
    </xdr:from>
    <xdr:to>
      <xdr:col>7</xdr:col>
      <xdr:colOff>468692</xdr:colOff>
      <xdr:row>3</xdr:row>
      <xdr:rowOff>16853</xdr:rowOff>
    </xdr:to>
    <xdr:sp macro="" textlink="">
      <xdr:nvSpPr>
        <xdr:cNvPr id="30" name="BMI 信息" descr="导航按钮" title="BMI 信息">
          <a:hlinkClick xmlns:r="http://schemas.openxmlformats.org/officeDocument/2006/relationships" r:id="rId8" tooltip="单击查看“BMI 信息”工作表"/>
        </xdr:cNvPr>
        <xdr:cNvSpPr/>
      </xdr:nvSpPr>
      <xdr:spPr>
        <a:xfrm>
          <a:off x="4678475" y="200025"/>
          <a:ext cx="1171842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chtIntake2" descr="跟踪摄入量的环形图（如蛋白质、碳水化合物、脂肪、糖类和水）。" title="摄入量趋势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10</xdr:col>
      <xdr:colOff>361950</xdr:colOff>
      <xdr:row>3</xdr:row>
      <xdr:rowOff>60338</xdr:rowOff>
    </xdr:to>
    <xdr:grpSp>
      <xdr:nvGrpSpPr>
        <xdr:cNvPr id="17" name="导航图形" descr="&quot;&quot;" title="导航图形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任意多边形 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自选图形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矩形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矩形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任意多边形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任意多边形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 macro="" textlink="">
      <xdr:nvSpPr>
        <xdr:cNvPr id="18" name="减重跟踪器" descr="导航按钮" title="减重跟踪器">
          <a:hlinkClick xmlns:r="http://schemas.openxmlformats.org/officeDocument/2006/relationships" r:id="rId1" tooltip="单击查看“仪表板”工作表"/>
        </xdr:cNvPr>
        <xdr:cNvSpPr/>
      </xdr:nvSpPr>
      <xdr:spPr>
        <a:xfrm>
          <a:off x="562171" y="186462"/>
          <a:ext cx="241696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减重跟踪器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3</xdr:col>
      <xdr:colOff>1093016</xdr:colOff>
      <xdr:row>1</xdr:row>
      <xdr:rowOff>9757</xdr:rowOff>
    </xdr:from>
    <xdr:to>
      <xdr:col>5</xdr:col>
      <xdr:colOff>91529</xdr:colOff>
      <xdr:row>3</xdr:row>
      <xdr:rowOff>18625</xdr:rowOff>
    </xdr:to>
    <xdr:sp macro="" textlink="">
      <xdr:nvSpPr>
        <xdr:cNvPr id="19" name="数据输入" descr="导航按钮" title="数据输入"/>
        <xdr:cNvSpPr/>
      </xdr:nvSpPr>
      <xdr:spPr>
        <a:xfrm>
          <a:off x="3150416" y="181207"/>
          <a:ext cx="1379763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数据输入</a:t>
          </a:r>
          <a:endParaRPr lang="zh-CN" altLang="zh-CN">
            <a:solidFill>
              <a:schemeClr val="accent2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5</xdr:col>
      <xdr:colOff>234263</xdr:colOff>
      <xdr:row>1</xdr:row>
      <xdr:rowOff>11071</xdr:rowOff>
    </xdr:from>
    <xdr:to>
      <xdr:col>5</xdr:col>
      <xdr:colOff>1404683</xdr:colOff>
      <xdr:row>3</xdr:row>
      <xdr:rowOff>19939</xdr:rowOff>
    </xdr:to>
    <xdr:sp macro="" textlink="">
      <xdr:nvSpPr>
        <xdr:cNvPr id="20" name="BMI 信息" descr="导航按钮" title="BMI 信息">
          <a:hlinkClick xmlns:r="http://schemas.openxmlformats.org/officeDocument/2006/relationships" r:id="rId2" tooltip="单击查看“BMI 信息”工作表"/>
        </xdr:cNvPr>
        <xdr:cNvSpPr/>
      </xdr:nvSpPr>
      <xdr:spPr>
        <a:xfrm>
          <a:off x="4672913" y="182521"/>
          <a:ext cx="117042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10</xdr:col>
      <xdr:colOff>64542</xdr:colOff>
      <xdr:row>3</xdr:row>
      <xdr:rowOff>70491</xdr:rowOff>
    </xdr:to>
    <xdr:grpSp>
      <xdr:nvGrpSpPr>
        <xdr:cNvPr id="5" name="导航图形" descr="&quot;&quot;" title="导航图形"/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任意多边形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自选图形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矩形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任意多边形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任意多边形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任意多边形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3</xdr:col>
      <xdr:colOff>308935</xdr:colOff>
      <xdr:row>3</xdr:row>
      <xdr:rowOff>15437</xdr:rowOff>
    </xdr:to>
    <xdr:sp macro="" textlink="">
      <xdr:nvSpPr>
        <xdr:cNvPr id="12" name="减重跟踪器" descr="导航按钮" title="减重跟踪器">
          <a:hlinkClick xmlns:r="http://schemas.openxmlformats.org/officeDocument/2006/relationships" r:id="rId1" tooltip="单击查看“仪表板”工作表"/>
        </xdr:cNvPr>
        <xdr:cNvSpPr/>
      </xdr:nvSpPr>
      <xdr:spPr>
        <a:xfrm>
          <a:off x="556476" y="178019"/>
          <a:ext cx="2390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减重跟踪器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3</xdr:col>
      <xdr:colOff>478367</xdr:colOff>
      <xdr:row>1</xdr:row>
      <xdr:rowOff>1314</xdr:rowOff>
    </xdr:from>
    <xdr:to>
      <xdr:col>5</xdr:col>
      <xdr:colOff>243041</xdr:colOff>
      <xdr:row>3</xdr:row>
      <xdr:rowOff>10182</xdr:rowOff>
    </xdr:to>
    <xdr:sp macro="" textlink="">
      <xdr:nvSpPr>
        <xdr:cNvPr id="13" name="数据输入" descr="导航按钮" title="数据输入">
          <a:hlinkClick xmlns:r="http://schemas.openxmlformats.org/officeDocument/2006/relationships" r:id="rId2" tooltip="单击查看“数据输入”工作表"/>
        </xdr:cNvPr>
        <xdr:cNvSpPr/>
      </xdr:nvSpPr>
      <xdr:spPr>
        <a:xfrm>
          <a:off x="3116792" y="172764"/>
          <a:ext cx="136487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数据输入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5</xdr:col>
      <xdr:colOff>384235</xdr:colOff>
      <xdr:row>1</xdr:row>
      <xdr:rowOff>2628</xdr:rowOff>
    </xdr:from>
    <xdr:to>
      <xdr:col>7</xdr:col>
      <xdr:colOff>170425</xdr:colOff>
      <xdr:row>3</xdr:row>
      <xdr:rowOff>11496</xdr:rowOff>
    </xdr:to>
    <xdr:sp macro="" textlink="">
      <xdr:nvSpPr>
        <xdr:cNvPr id="14" name="BMI 信息" descr="导航按钮" title="BMI 信息"/>
        <xdr:cNvSpPr/>
      </xdr:nvSpPr>
      <xdr:spPr>
        <a:xfrm>
          <a:off x="4622860" y="174078"/>
          <a:ext cx="115779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2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BMI 提示" descr="含有信息的 BMI 提示" title="形状"/>
        <xdr:cNvGrpSpPr/>
      </xdr:nvGrpSpPr>
      <xdr:grpSpPr>
        <a:xfrm>
          <a:off x="3838574" y="1222237"/>
          <a:ext cx="4238626" cy="1092337"/>
          <a:chOff x="2914649" y="1047750"/>
          <a:chExt cx="4238626" cy="790575"/>
        </a:xfrm>
      </xdr:grpSpPr>
      <xdr:grpSp>
        <xdr:nvGrpSpPr>
          <xdr:cNvPr id="4099" name="组合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任意多边形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任意多边形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矩形标注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i-FI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BMI:</a:t>
            </a:r>
            <a:r>
              <a:rPr lang="zh-CN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身体质量指数是根据您的身高和体重测定身体脂肪的方法，</a:t>
            </a:r>
            <a:r>
              <a:rPr lang="zh-CN" altLang="en-US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广泛适用于成年男性和女性。它是只是一种用于计算体重的方法，且不考虑您的体型、构造、当前健康状况、饮食或运动。</a:t>
            </a:r>
            <a:r>
              <a:rPr lang="zh-CN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这只是一个指导原则。</a:t>
            </a:r>
            <a:endParaRPr kumimoji="0" lang="en-US" sz="400" b="0" i="0" u="none" strike="noStrike" kern="0" cap="none" spc="20" normalizeH="0" baseline="0" noProof="0">
              <a:ln>
                <a:noFill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数据" displayName="数据" ref="B6:M21" headerRowDxfId="19" dataDxfId="18" totalsRowDxfId="17">
  <autoFilter ref="B6:M21"/>
  <tableColumns count="12">
    <tableColumn id="1" name="日期" totalsRowLabel="Total" dataDxfId="16"/>
    <tableColumn id="2" name="体重" dataDxfId="15"/>
    <tableColumn id="3" name="燃烧的卡路里" dataDxfId="14"/>
    <tableColumn id="4" name="蛋白质" dataDxfId="13"/>
    <tableColumn id="5" name="碳水化合物" dataDxfId="12"/>
    <tableColumn id="6" name="脂肪" dataDxfId="11"/>
    <tableColumn id="7" name="糖类" dataDxfId="10"/>
    <tableColumn id="8" name="水（盎司）" dataDxfId="9"/>
    <tableColumn id="9" name="收缩压" dataDxfId="8"/>
    <tableColumn id="10" name="舒张压" dataDxfId="7"/>
    <tableColumn id="11" name="静息心率" dataDxfId="6"/>
    <tableColumn id="12" name="呼吸率" totalsRowFunction="sum" dataDxfId="5"/>
  </tableColumns>
  <tableStyleInfo name="体重 Loss Tracker" showFirstColumn="0" showLastColumn="0" showRowStripes="1" showColumnStripes="0"/>
  <extLst>
    <ext xmlns:x14="http://schemas.microsoft.com/office/spreadsheetml/2009/9/main" uri="{504A1905-F514-4f6f-8877-14C23A59335A}">
      <x14:table altText="Table" altTextSummary="Use this table to enter your 数据"/>
    </ext>
  </extLst>
</table>
</file>

<file path=xl/tables/table2.xml><?xml version="1.0" encoding="utf-8"?>
<table xmlns="http://schemas.openxmlformats.org/spreadsheetml/2006/main" id="2" name="BMI信息" displayName="BMI信息" ref="B6:D12" totalsRowShown="0" headerRowDxfId="4" dataDxfId="3">
  <autoFilter ref="B6:D12"/>
  <tableColumns count="3">
    <tableColumn id="1" name="BMI 类别" dataDxfId="2"/>
    <tableColumn id="2" name="低端" dataDxfId="1"/>
    <tableColumn id="3" name="高端" dataDxfId="0"/>
  </tableColumns>
  <tableStyleInfo name="体重 Loss Tracker" showFirstColumn="0" showLastColumn="0" showRowStripes="1" showColumnStripes="0"/>
  <extLst>
    <ext xmlns:x14="http://schemas.microsoft.com/office/spreadsheetml/2009/9/main" uri="{504A1905-F514-4f6f-8877-14C23A59335A}">
      <x14:table altText="BMI 表格" altTextSummary="计算不同的 BMI 类别，如“体重过轻”、“正常体重”、“体重过重”和“肥胖”等级，以及每个类别的“低端”和“高端”。"/>
    </ext>
  </extLst>
</table>
</file>

<file path=xl/theme/theme1.xml><?xml version="1.0" encoding="utf-8"?>
<a:theme xmlns:a="http://schemas.openxmlformats.org/drawingml/2006/main" name="Spring">
  <a:themeElements>
    <a:clrScheme name="体重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体重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3.5" x14ac:dyDescent="0.2"/>
  <cols>
    <col min="1" max="1" width="4.125" style="5" customWidth="1"/>
    <col min="2" max="2" width="19.875" style="5" customWidth="1"/>
    <col min="3" max="3" width="12.875" style="5" customWidth="1"/>
    <col min="4" max="4" width="8.875" style="5" customWidth="1"/>
    <col min="5" max="5" width="10.625" style="5" customWidth="1"/>
    <col min="6" max="6" width="5.25" style="5" customWidth="1"/>
    <col min="7" max="7" width="9" style="5"/>
    <col min="8" max="8" width="7.25" style="5" customWidth="1"/>
    <col min="9" max="9" width="8.5" style="5" customWidth="1"/>
    <col min="10" max="11" width="10.25" style="5" customWidth="1"/>
    <col min="12" max="16384" width="9" style="5"/>
  </cols>
  <sheetData>
    <row r="1" spans="2:11" s="1" customFormat="1" ht="13.5" customHeight="1" x14ac:dyDescent="0.2"/>
    <row r="2" spans="2:11" s="1" customFormat="1" ht="13.5" customHeight="1" x14ac:dyDescent="0.2"/>
    <row r="3" spans="2:11" s="1" customFormat="1" ht="13.5" customHeight="1" x14ac:dyDescent="0.2"/>
    <row r="5" spans="2:11" ht="21" customHeight="1" thickBot="1" x14ac:dyDescent="0.25">
      <c r="B5" s="41" t="s">
        <v>4</v>
      </c>
      <c r="C5" s="41"/>
      <c r="D5" s="41"/>
      <c r="E5" s="41"/>
      <c r="F5" s="2"/>
      <c r="G5" s="3" t="s">
        <v>5</v>
      </c>
      <c r="H5" s="3"/>
      <c r="I5" s="3"/>
      <c r="J5" s="4"/>
      <c r="K5" s="4"/>
    </row>
    <row r="6" spans="2:11" ht="13.5" customHeight="1" thickTop="1" x14ac:dyDescent="0.2">
      <c r="J6" s="38">
        <f>完成百分比</f>
        <v>0.36666666666666664</v>
      </c>
      <c r="K6" s="38"/>
    </row>
    <row r="7" spans="2:11" ht="16.5" customHeight="1" x14ac:dyDescent="0.2">
      <c r="B7" s="31" t="s">
        <v>6</v>
      </c>
      <c r="C7" s="32" t="s">
        <v>7</v>
      </c>
      <c r="D7" s="32" t="s">
        <v>8</v>
      </c>
      <c r="E7" s="6"/>
      <c r="J7" s="39"/>
      <c r="K7" s="39"/>
    </row>
    <row r="8" spans="2:11" ht="19.5" customHeight="1" x14ac:dyDescent="0.2">
      <c r="B8" s="7">
        <v>41061</v>
      </c>
      <c r="C8" s="8">
        <v>210</v>
      </c>
      <c r="D8" s="17">
        <v>7</v>
      </c>
      <c r="E8" s="18">
        <v>10</v>
      </c>
      <c r="J8" s="39"/>
      <c r="K8" s="39"/>
    </row>
    <row r="9" spans="2:11" ht="9" customHeight="1" x14ac:dyDescent="0.2">
      <c r="J9" s="39"/>
      <c r="K9" s="39"/>
    </row>
    <row r="10" spans="2:11" ht="12.75" customHeight="1" x14ac:dyDescent="0.2">
      <c r="B10" s="43" t="s">
        <v>9</v>
      </c>
      <c r="C10" s="43"/>
      <c r="D10" s="33" t="s">
        <v>0</v>
      </c>
      <c r="J10" s="42" t="str">
        <f>IF(J6&gt;=1,"祝贺你！","已完成！")</f>
        <v>已完成！</v>
      </c>
      <c r="K10" s="42"/>
    </row>
    <row r="11" spans="2:11" ht="27.75" x14ac:dyDescent="0.2">
      <c r="B11" s="9">
        <f>D8*12+E8</f>
        <v>94</v>
      </c>
      <c r="D11" s="9">
        <f>(体重/身高^2)*703</f>
        <v>16.707786328655498</v>
      </c>
    </row>
    <row r="12" spans="2:11" ht="9" customHeight="1" x14ac:dyDescent="0.2"/>
    <row r="13" spans="2:11" x14ac:dyDescent="0.2">
      <c r="B13" s="32" t="s">
        <v>10</v>
      </c>
      <c r="C13" s="44" t="s">
        <v>11</v>
      </c>
      <c r="D13" s="45"/>
      <c r="E13" s="6"/>
    </row>
    <row r="14" spans="2:11" ht="18.75" x14ac:dyDescent="0.2">
      <c r="B14" s="10">
        <v>180</v>
      </c>
      <c r="C14" s="11">
        <v>8</v>
      </c>
      <c r="D14" s="36" t="s">
        <v>39</v>
      </c>
      <c r="E14" s="37"/>
    </row>
    <row r="15" spans="2:11" ht="9" customHeight="1" x14ac:dyDescent="0.2"/>
    <row r="16" spans="2:11" x14ac:dyDescent="0.2">
      <c r="B16" s="34" t="s">
        <v>12</v>
      </c>
      <c r="C16" s="28"/>
      <c r="D16" s="40" t="s">
        <v>13</v>
      </c>
      <c r="E16" s="40"/>
    </row>
    <row r="17" spans="2:11" ht="27.75" x14ac:dyDescent="0.2">
      <c r="B17" s="35">
        <f>B8+D17</f>
        <v>41117</v>
      </c>
      <c r="C17" s="35"/>
      <c r="D17" s="9">
        <f>C14*LOOKUP(D14,{"days","months","weeks"},{1,30,7})</f>
        <v>56</v>
      </c>
      <c r="F17" s="12" t="s">
        <v>1</v>
      </c>
      <c r="G17" s="12" t="s">
        <v>2</v>
      </c>
    </row>
    <row r="18" spans="2:11" x14ac:dyDescent="0.2">
      <c r="F18" s="13">
        <f>开始日期</f>
        <v>41061</v>
      </c>
      <c r="G18" s="14">
        <f>(体重-目标体重)</f>
        <v>30</v>
      </c>
    </row>
    <row r="19" spans="2:11" x14ac:dyDescent="0.2">
      <c r="F19" s="13">
        <f>目标日期</f>
        <v>41117</v>
      </c>
      <c r="G19" s="15">
        <f>((体重-目标体重)-(LastWeight-目标体重))/(体重-目标体重)</f>
        <v>0.36666666666666664</v>
      </c>
    </row>
    <row r="20" spans="2:11" ht="21" customHeight="1" thickBot="1" x14ac:dyDescent="0.25">
      <c r="B20" s="16" t="s">
        <v>14</v>
      </c>
      <c r="C20" s="16"/>
      <c r="D20" s="16"/>
      <c r="E20" s="16"/>
      <c r="F20" s="16"/>
      <c r="G20" s="16"/>
      <c r="H20" s="16"/>
      <c r="I20" s="2"/>
      <c r="J20" s="2"/>
      <c r="K20" s="2"/>
    </row>
    <row r="21" spans="2:11" ht="14.25" thickTop="1" x14ac:dyDescent="0.2"/>
    <row r="30" spans="2:11" ht="21" customHeight="1" thickBot="1" x14ac:dyDescent="0.25">
      <c r="B30" s="16" t="s">
        <v>15</v>
      </c>
      <c r="C30" s="16"/>
      <c r="D30" s="16"/>
      <c r="E30" s="16"/>
      <c r="F30" s="16"/>
      <c r="G30" s="16"/>
      <c r="H30" s="16"/>
      <c r="I30" s="2"/>
      <c r="J30" s="2"/>
      <c r="K30" s="2"/>
    </row>
    <row r="31" spans="2:11" ht="14.25" thickTop="1" x14ac:dyDescent="0.2"/>
    <row r="34" spans="2:11" x14ac:dyDescent="0.2">
      <c r="B34" s="12" t="str">
        <f>TEXT(C34/SUM($C$34:$C$38),"0%")&amp;" "&amp;数据[[#Headers],[蛋白质]]</f>
        <v>13% 蛋白质</v>
      </c>
      <c r="C34" s="12">
        <f>SUM(数据[蛋白质])</f>
        <v>915</v>
      </c>
      <c r="D34" s="12"/>
      <c r="E34" s="12"/>
    </row>
    <row r="35" spans="2:11" x14ac:dyDescent="0.2">
      <c r="B35" s="12" t="str">
        <f>TEXT(C35/SUM($C$34:$C$38),"0%")&amp;" "&amp;数据[[#Headers],[碳水化合物]]</f>
        <v>51% 碳水化合物</v>
      </c>
      <c r="C35" s="12">
        <f>SUM(数据[碳水化合物])</f>
        <v>3460</v>
      </c>
      <c r="D35" s="12"/>
      <c r="E35" s="12"/>
    </row>
    <row r="36" spans="2:11" x14ac:dyDescent="0.2">
      <c r="B36" s="12" t="str">
        <f>TEXT(C36/SUM($C$34:$C$38),"0%")&amp;" "&amp;数据[[#Headers],[脂肪]]</f>
        <v>11% 脂肪</v>
      </c>
      <c r="C36" s="12">
        <f>SUM(数据[脂肪])</f>
        <v>745</v>
      </c>
      <c r="D36" s="12"/>
      <c r="E36" s="12"/>
    </row>
    <row r="37" spans="2:11" x14ac:dyDescent="0.2">
      <c r="B37" s="12" t="str">
        <f>TEXT(C37/SUM($C$34:$C$38),"0%")&amp;" "&amp;数据[[#Headers],[糖类]]</f>
        <v>10% 糖类</v>
      </c>
      <c r="C37" s="12">
        <f>SUM(数据[糖类])</f>
        <v>675</v>
      </c>
      <c r="D37" s="12"/>
      <c r="E37" s="12"/>
    </row>
    <row r="38" spans="2:11" x14ac:dyDescent="0.2">
      <c r="B38" s="12" t="str">
        <f>TEXT(C38/SUM($C$34:$C$38),"0%")&amp;" "&amp;数据[[#Headers],[水（盎司）]]</f>
        <v>15% 水（盎司）</v>
      </c>
      <c r="C38" s="12">
        <f>SUM(数据[水（盎司）])</f>
        <v>1018</v>
      </c>
      <c r="D38" s="12"/>
      <c r="E38" s="12"/>
    </row>
    <row r="41" spans="2:11" ht="14.25" thickBot="1" x14ac:dyDescent="0.25">
      <c r="B41" s="16" t="s">
        <v>3</v>
      </c>
      <c r="C41" s="16"/>
      <c r="D41" s="16"/>
      <c r="E41" s="16"/>
      <c r="F41" s="16"/>
      <c r="G41" s="16"/>
      <c r="H41" s="16"/>
      <c r="I41" s="2"/>
      <c r="J41" s="2"/>
      <c r="K41" s="2"/>
    </row>
    <row r="42" spans="2:11" ht="14.25" thickTop="1" x14ac:dyDescent="0.2"/>
  </sheetData>
  <mergeCells count="8">
    <mergeCell ref="B17:C17"/>
    <mergeCell ref="D14:E14"/>
    <mergeCell ref="J6:K9"/>
    <mergeCell ref="D16:E16"/>
    <mergeCell ref="B5:E5"/>
    <mergeCell ref="J10:K10"/>
    <mergeCell ref="B10:C10"/>
    <mergeCell ref="C13:D13"/>
  </mergeCells>
  <phoneticPr fontId="16" type="noConversion"/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"天数,周数,月数"</formula1>
    </dataValidation>
    <dataValidation allowBlank="1" showInputMessage="1" sqref="B14"/>
  </dataValidations>
  <printOptions horizontalCentered="1"/>
  <pageMargins left="0.25" right="0.25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英寸微调控制箭头">
              <controlPr defaultSize="0" print="0" autoPict="0" altText="在单元格 D8 中按英尺增加或减少身高。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英尺微调控制箭头">
              <controlPr defaultSize="0" print="0" autoPict="0" altText="在单元格 E8 中按英寸增加或减少身高。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defaultRowHeight="20.25" customHeight="1" x14ac:dyDescent="0.2"/>
  <cols>
    <col min="1" max="1" width="4.125" style="26" customWidth="1"/>
    <col min="2" max="2" width="12.375" style="26" customWidth="1"/>
    <col min="3" max="3" width="10.5" style="26" customWidth="1"/>
    <col min="4" max="4" width="20.25" style="26" customWidth="1"/>
    <col min="5" max="5" width="11" style="26" customWidth="1"/>
    <col min="6" max="6" width="19" style="26" customWidth="1"/>
    <col min="7" max="7" width="7.625" style="26" customWidth="1"/>
    <col min="8" max="8" width="10.25" style="26" customWidth="1"/>
    <col min="9" max="9" width="13" style="26" customWidth="1"/>
    <col min="10" max="10" width="15" style="26" customWidth="1"/>
    <col min="11" max="11" width="16" style="26" customWidth="1"/>
    <col min="12" max="12" width="17" style="26" customWidth="1"/>
    <col min="13" max="13" width="18.625" style="26" customWidth="1"/>
    <col min="14" max="16384" width="9" style="26"/>
  </cols>
  <sheetData>
    <row r="1" spans="2:13" s="1" customFormat="1" ht="13.5" customHeight="1" x14ac:dyDescent="0.2"/>
    <row r="2" spans="2:13" s="1" customFormat="1" ht="13.5" customHeight="1" x14ac:dyDescent="0.2"/>
    <row r="3" spans="2:13" s="1" customFormat="1" ht="13.5" customHeight="1" x14ac:dyDescent="0.2"/>
    <row r="5" spans="2:13" ht="20.25" customHeight="1" x14ac:dyDescent="0.2">
      <c r="E5" s="46" t="s">
        <v>21</v>
      </c>
      <c r="F5" s="47"/>
      <c r="G5" s="47"/>
      <c r="H5" s="47"/>
      <c r="I5" s="47"/>
      <c r="J5" s="48" t="s">
        <v>25</v>
      </c>
      <c r="K5" s="49"/>
      <c r="L5" s="49"/>
      <c r="M5" s="50"/>
    </row>
    <row r="6" spans="2:13" ht="20.25" customHeight="1" x14ac:dyDescent="0.2">
      <c r="B6" s="19" t="s">
        <v>16</v>
      </c>
      <c r="C6" s="19" t="s">
        <v>17</v>
      </c>
      <c r="D6" s="19" t="s">
        <v>18</v>
      </c>
      <c r="E6" s="20" t="s">
        <v>19</v>
      </c>
      <c r="F6" s="20" t="s">
        <v>20</v>
      </c>
      <c r="G6" s="20" t="s">
        <v>22</v>
      </c>
      <c r="H6" s="20" t="s">
        <v>23</v>
      </c>
      <c r="I6" s="20" t="s">
        <v>24</v>
      </c>
      <c r="J6" s="21" t="s">
        <v>26</v>
      </c>
      <c r="K6" s="21" t="s">
        <v>27</v>
      </c>
      <c r="L6" s="21" t="s">
        <v>28</v>
      </c>
      <c r="M6" s="21" t="s">
        <v>29</v>
      </c>
    </row>
    <row r="7" spans="2:13" ht="20.25" customHeight="1" x14ac:dyDescent="0.2">
      <c r="B7" s="27">
        <v>41061</v>
      </c>
      <c r="C7" s="28">
        <v>205</v>
      </c>
      <c r="D7" s="28">
        <v>1500</v>
      </c>
      <c r="E7" s="29">
        <v>50</v>
      </c>
      <c r="F7" s="29">
        <v>200</v>
      </c>
      <c r="G7" s="29">
        <v>20</v>
      </c>
      <c r="H7" s="29">
        <v>50</v>
      </c>
      <c r="I7" s="29">
        <v>50</v>
      </c>
      <c r="J7" s="30">
        <v>125</v>
      </c>
      <c r="K7" s="30">
        <v>75</v>
      </c>
      <c r="L7" s="30">
        <v>65</v>
      </c>
      <c r="M7" s="30">
        <v>10</v>
      </c>
    </row>
    <row r="8" spans="2:13" ht="20.25" customHeight="1" x14ac:dyDescent="0.2">
      <c r="B8" s="27">
        <v>41062</v>
      </c>
      <c r="C8" s="28">
        <v>203</v>
      </c>
      <c r="D8" s="28">
        <v>2000</v>
      </c>
      <c r="E8" s="29">
        <v>60</v>
      </c>
      <c r="F8" s="29">
        <v>200</v>
      </c>
      <c r="G8" s="29">
        <v>40</v>
      </c>
      <c r="H8" s="29">
        <v>40</v>
      </c>
      <c r="I8" s="29">
        <v>64</v>
      </c>
      <c r="J8" s="30">
        <v>125</v>
      </c>
      <c r="K8" s="30">
        <v>75</v>
      </c>
      <c r="L8" s="30">
        <v>63</v>
      </c>
      <c r="M8" s="30">
        <v>10</v>
      </c>
    </row>
    <row r="9" spans="2:13" ht="20.25" customHeight="1" x14ac:dyDescent="0.2">
      <c r="B9" s="27">
        <v>41063</v>
      </c>
      <c r="C9" s="28">
        <v>202</v>
      </c>
      <c r="D9" s="28">
        <v>2000</v>
      </c>
      <c r="E9" s="29">
        <v>55</v>
      </c>
      <c r="F9" s="29">
        <v>220</v>
      </c>
      <c r="G9" s="29">
        <v>25</v>
      </c>
      <c r="H9" s="29">
        <v>35</v>
      </c>
      <c r="I9" s="29">
        <v>64</v>
      </c>
      <c r="J9" s="30">
        <v>124</v>
      </c>
      <c r="K9" s="30">
        <v>75</v>
      </c>
      <c r="L9" s="30">
        <v>65</v>
      </c>
      <c r="M9" s="30">
        <v>10</v>
      </c>
    </row>
    <row r="10" spans="2:13" ht="20.25" customHeight="1" x14ac:dyDescent="0.2">
      <c r="B10" s="27">
        <v>41064</v>
      </c>
      <c r="C10" s="28">
        <v>202</v>
      </c>
      <c r="D10" s="28">
        <v>2000</v>
      </c>
      <c r="E10" s="29">
        <v>55</v>
      </c>
      <c r="F10" s="29">
        <v>260</v>
      </c>
      <c r="G10" s="29">
        <v>45</v>
      </c>
      <c r="H10" s="29">
        <v>45</v>
      </c>
      <c r="I10" s="29">
        <v>55</v>
      </c>
      <c r="J10" s="30">
        <v>135</v>
      </c>
      <c r="K10" s="30">
        <v>70</v>
      </c>
      <c r="L10" s="30">
        <v>60</v>
      </c>
      <c r="M10" s="30">
        <v>10</v>
      </c>
    </row>
    <row r="11" spans="2:13" ht="20.25" customHeight="1" x14ac:dyDescent="0.2">
      <c r="B11" s="27">
        <v>41065</v>
      </c>
      <c r="C11" s="28">
        <v>201</v>
      </c>
      <c r="D11" s="28">
        <v>1500</v>
      </c>
      <c r="E11" s="29">
        <v>60</v>
      </c>
      <c r="F11" s="29">
        <v>250</v>
      </c>
      <c r="G11" s="29">
        <v>70</v>
      </c>
      <c r="H11" s="29">
        <v>35</v>
      </c>
      <c r="I11" s="29">
        <v>100</v>
      </c>
      <c r="J11" s="30">
        <v>130</v>
      </c>
      <c r="K11" s="30">
        <v>75</v>
      </c>
      <c r="L11" s="30">
        <v>60</v>
      </c>
      <c r="M11" s="30">
        <v>10</v>
      </c>
    </row>
    <row r="12" spans="2:13" ht="20.25" customHeight="1" x14ac:dyDescent="0.2">
      <c r="B12" s="27">
        <v>41066</v>
      </c>
      <c r="C12" s="28">
        <v>200</v>
      </c>
      <c r="D12" s="28">
        <v>1400</v>
      </c>
      <c r="E12" s="29">
        <v>50</v>
      </c>
      <c r="F12" s="29">
        <v>195</v>
      </c>
      <c r="G12" s="29">
        <v>45</v>
      </c>
      <c r="H12" s="29">
        <v>40</v>
      </c>
      <c r="I12" s="29">
        <v>90</v>
      </c>
      <c r="J12" s="30">
        <v>120</v>
      </c>
      <c r="K12" s="30">
        <v>75</v>
      </c>
      <c r="L12" s="30">
        <v>65</v>
      </c>
      <c r="M12" s="30">
        <v>10</v>
      </c>
    </row>
    <row r="13" spans="2:13" ht="20.25" customHeight="1" x14ac:dyDescent="0.2">
      <c r="B13" s="27">
        <v>41067</v>
      </c>
      <c r="C13" s="28">
        <v>202</v>
      </c>
      <c r="D13" s="28">
        <v>2000</v>
      </c>
      <c r="E13" s="29">
        <v>45</v>
      </c>
      <c r="F13" s="29">
        <v>185</v>
      </c>
      <c r="G13" s="29">
        <v>75</v>
      </c>
      <c r="H13" s="29">
        <v>50</v>
      </c>
      <c r="I13" s="29">
        <v>65</v>
      </c>
      <c r="J13" s="30">
        <v>120</v>
      </c>
      <c r="K13" s="30">
        <v>75</v>
      </c>
      <c r="L13" s="30">
        <v>65</v>
      </c>
      <c r="M13" s="30">
        <v>10</v>
      </c>
    </row>
    <row r="14" spans="2:13" ht="20.25" customHeight="1" x14ac:dyDescent="0.2">
      <c r="B14" s="27">
        <v>41068</v>
      </c>
      <c r="C14" s="28">
        <v>200</v>
      </c>
      <c r="D14" s="28">
        <v>1100</v>
      </c>
      <c r="E14" s="29">
        <v>60</v>
      </c>
      <c r="F14" s="29">
        <v>250</v>
      </c>
      <c r="G14" s="29">
        <v>75</v>
      </c>
      <c r="H14" s="29">
        <v>50</v>
      </c>
      <c r="I14" s="29">
        <v>60</v>
      </c>
      <c r="J14" s="30">
        <v>130</v>
      </c>
      <c r="K14" s="30">
        <v>70</v>
      </c>
      <c r="L14" s="30">
        <v>65</v>
      </c>
      <c r="M14" s="30">
        <v>10</v>
      </c>
    </row>
    <row r="15" spans="2:13" ht="20.25" customHeight="1" x14ac:dyDescent="0.2">
      <c r="B15" s="27">
        <v>41069</v>
      </c>
      <c r="C15" s="28">
        <v>199</v>
      </c>
      <c r="D15" s="28">
        <v>1100</v>
      </c>
      <c r="E15" s="29">
        <v>80</v>
      </c>
      <c r="F15" s="29">
        <v>280</v>
      </c>
      <c r="G15" s="29">
        <v>40</v>
      </c>
      <c r="H15" s="29">
        <v>50</v>
      </c>
      <c r="I15" s="29">
        <v>100</v>
      </c>
      <c r="J15" s="30">
        <v>130</v>
      </c>
      <c r="K15" s="30">
        <v>75</v>
      </c>
      <c r="L15" s="30">
        <v>65</v>
      </c>
      <c r="M15" s="30">
        <v>10</v>
      </c>
    </row>
    <row r="16" spans="2:13" ht="20.25" customHeight="1" x14ac:dyDescent="0.2">
      <c r="B16" s="27">
        <v>41070</v>
      </c>
      <c r="C16" s="28">
        <v>197</v>
      </c>
      <c r="D16" s="28">
        <v>1800</v>
      </c>
      <c r="E16" s="29">
        <v>65</v>
      </c>
      <c r="F16" s="29">
        <v>185</v>
      </c>
      <c r="G16" s="29">
        <v>60</v>
      </c>
      <c r="H16" s="29">
        <v>25</v>
      </c>
      <c r="I16" s="29">
        <v>45</v>
      </c>
      <c r="J16" s="30">
        <v>130</v>
      </c>
      <c r="K16" s="30">
        <v>75</v>
      </c>
      <c r="L16" s="30">
        <v>60</v>
      </c>
      <c r="M16" s="30">
        <v>10</v>
      </c>
    </row>
    <row r="17" spans="2:13" ht="20.25" customHeight="1" x14ac:dyDescent="0.2">
      <c r="B17" s="27">
        <v>41071</v>
      </c>
      <c r="C17" s="28">
        <v>195</v>
      </c>
      <c r="D17" s="28">
        <v>2000</v>
      </c>
      <c r="E17" s="29">
        <v>75</v>
      </c>
      <c r="F17" s="29">
        <v>240</v>
      </c>
      <c r="G17" s="29">
        <v>65</v>
      </c>
      <c r="H17" s="29">
        <v>65</v>
      </c>
      <c r="I17" s="29">
        <v>90</v>
      </c>
      <c r="J17" s="30">
        <v>125</v>
      </c>
      <c r="K17" s="30">
        <v>75</v>
      </c>
      <c r="L17" s="30">
        <v>55</v>
      </c>
      <c r="M17" s="30">
        <v>10</v>
      </c>
    </row>
    <row r="18" spans="2:13" ht="20.25" customHeight="1" x14ac:dyDescent="0.2">
      <c r="B18" s="27">
        <v>41072</v>
      </c>
      <c r="C18" s="28">
        <v>196</v>
      </c>
      <c r="D18" s="28">
        <v>2000</v>
      </c>
      <c r="E18" s="29">
        <v>60</v>
      </c>
      <c r="F18" s="29">
        <v>290</v>
      </c>
      <c r="G18" s="29">
        <v>60</v>
      </c>
      <c r="H18" s="29">
        <v>50</v>
      </c>
      <c r="I18" s="29">
        <v>50</v>
      </c>
      <c r="J18" s="30">
        <v>130</v>
      </c>
      <c r="K18" s="30">
        <v>75</v>
      </c>
      <c r="L18" s="30">
        <v>65</v>
      </c>
      <c r="M18" s="30">
        <v>10</v>
      </c>
    </row>
    <row r="19" spans="2:13" ht="20.25" customHeight="1" x14ac:dyDescent="0.2">
      <c r="B19" s="27">
        <v>41073</v>
      </c>
      <c r="C19" s="28">
        <v>194</v>
      </c>
      <c r="D19" s="28">
        <v>1300</v>
      </c>
      <c r="E19" s="29">
        <v>75</v>
      </c>
      <c r="F19" s="29">
        <v>245</v>
      </c>
      <c r="G19" s="29">
        <v>75</v>
      </c>
      <c r="H19" s="29">
        <v>30</v>
      </c>
      <c r="I19" s="29">
        <v>55</v>
      </c>
      <c r="J19" s="30">
        <v>120</v>
      </c>
      <c r="K19" s="30">
        <v>75</v>
      </c>
      <c r="L19" s="30">
        <v>60</v>
      </c>
      <c r="M19" s="30">
        <v>10</v>
      </c>
    </row>
    <row r="20" spans="2:13" ht="20.25" customHeight="1" x14ac:dyDescent="0.2">
      <c r="B20" s="27">
        <v>41074</v>
      </c>
      <c r="C20" s="28">
        <v>192</v>
      </c>
      <c r="D20" s="28">
        <v>1100</v>
      </c>
      <c r="E20" s="29">
        <v>65</v>
      </c>
      <c r="F20" s="29">
        <v>275</v>
      </c>
      <c r="G20" s="29">
        <v>25</v>
      </c>
      <c r="H20" s="29">
        <v>35</v>
      </c>
      <c r="I20" s="29">
        <v>75</v>
      </c>
      <c r="J20" s="30">
        <v>125</v>
      </c>
      <c r="K20" s="30">
        <v>75</v>
      </c>
      <c r="L20" s="30">
        <v>60</v>
      </c>
      <c r="M20" s="30">
        <v>10</v>
      </c>
    </row>
    <row r="21" spans="2:13" ht="20.25" customHeight="1" x14ac:dyDescent="0.2">
      <c r="B21" s="27">
        <v>41075</v>
      </c>
      <c r="C21" s="28">
        <v>199</v>
      </c>
      <c r="D21" s="28">
        <v>1200</v>
      </c>
      <c r="E21" s="29">
        <v>60</v>
      </c>
      <c r="F21" s="29">
        <v>185</v>
      </c>
      <c r="G21" s="29">
        <v>25</v>
      </c>
      <c r="H21" s="29">
        <v>75</v>
      </c>
      <c r="I21" s="29">
        <v>55</v>
      </c>
      <c r="J21" s="30">
        <v>130</v>
      </c>
      <c r="K21" s="30">
        <v>75</v>
      </c>
      <c r="L21" s="30">
        <v>55</v>
      </c>
      <c r="M21" s="30">
        <v>10</v>
      </c>
    </row>
  </sheetData>
  <mergeCells count="2">
    <mergeCell ref="E5:I5"/>
    <mergeCell ref="J5:M5"/>
  </mergeCells>
  <phoneticPr fontId="16" type="noConversion"/>
  <printOptions horizontalCentered="1"/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 x14ac:dyDescent="0.2"/>
  <cols>
    <col min="1" max="1" width="4.125" style="5" customWidth="1"/>
    <col min="2" max="2" width="19" style="5" customWidth="1"/>
    <col min="3" max="3" width="11.5" style="5" customWidth="1"/>
    <col min="4" max="4" width="12" style="5" customWidth="1"/>
    <col min="5" max="16384" width="9" style="5"/>
  </cols>
  <sheetData>
    <row r="1" spans="2:7" s="1" customFormat="1" ht="13.5" customHeight="1" x14ac:dyDescent="0.2"/>
    <row r="2" spans="2:7" s="1" customFormat="1" ht="13.5" customHeight="1" x14ac:dyDescent="0.2"/>
    <row r="3" spans="2:7" s="1" customFormat="1" ht="13.5" customHeight="1" x14ac:dyDescent="0.2"/>
    <row r="6" spans="2:7" ht="20.25" customHeight="1" x14ac:dyDescent="0.2">
      <c r="B6" s="19" t="s">
        <v>38</v>
      </c>
      <c r="C6" s="20" t="s">
        <v>36</v>
      </c>
      <c r="D6" s="21" t="s">
        <v>37</v>
      </c>
    </row>
    <row r="7" spans="2:7" ht="20.25" customHeight="1" x14ac:dyDescent="0.2">
      <c r="B7" s="22" t="s">
        <v>30</v>
      </c>
      <c r="C7" s="23">
        <v>0</v>
      </c>
      <c r="D7" s="24">
        <v>18.489999999999998</v>
      </c>
    </row>
    <row r="8" spans="2:7" ht="20.25" customHeight="1" x14ac:dyDescent="0.2">
      <c r="B8" s="22" t="s">
        <v>31</v>
      </c>
      <c r="C8" s="23">
        <v>18.5</v>
      </c>
      <c r="D8" s="24">
        <v>24.99</v>
      </c>
    </row>
    <row r="9" spans="2:7" ht="20.25" customHeight="1" x14ac:dyDescent="0.2">
      <c r="B9" s="22" t="s">
        <v>32</v>
      </c>
      <c r="C9" s="23">
        <v>25</v>
      </c>
      <c r="D9" s="24">
        <v>29.99</v>
      </c>
    </row>
    <row r="10" spans="2:7" ht="20.25" customHeight="1" x14ac:dyDescent="0.2">
      <c r="B10" s="22" t="s">
        <v>33</v>
      </c>
      <c r="C10" s="23">
        <v>30</v>
      </c>
      <c r="D10" s="24">
        <v>34.99</v>
      </c>
    </row>
    <row r="11" spans="2:7" ht="20.25" customHeight="1" x14ac:dyDescent="0.2">
      <c r="B11" s="22" t="s">
        <v>34</v>
      </c>
      <c r="C11" s="23">
        <v>35</v>
      </c>
      <c r="D11" s="24">
        <v>39.99</v>
      </c>
    </row>
    <row r="12" spans="2:7" ht="20.25" customHeight="1" x14ac:dyDescent="0.2">
      <c r="B12" s="22" t="s">
        <v>35</v>
      </c>
      <c r="C12" s="23">
        <v>40</v>
      </c>
      <c r="D12" s="24"/>
    </row>
    <row r="13" spans="2:7" ht="20.25" customHeight="1" x14ac:dyDescent="0.2">
      <c r="B13" s="51"/>
      <c r="C13" s="51"/>
      <c r="D13" s="51"/>
    </row>
    <row r="14" spans="2:7" ht="20.25" customHeight="1" x14ac:dyDescent="0.25">
      <c r="G14" s="25"/>
    </row>
  </sheetData>
  <mergeCells count="1">
    <mergeCell ref="B13:D13"/>
  </mergeCells>
  <phoneticPr fontId="16" type="noConversion"/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848698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2012-07-27T03:09:00+00:00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480245</Value>
    </PublishStatusLookup>
    <APAuthor xmlns="905c3888-6285-45d0-bd76-60a9ac2d738c">
      <UserInfo>
        <DisplayName>REDMOND\v-sa</DisplayName>
        <AccountId>2467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2007 Default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TP103107675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478705-80BF-414C-B606-D7DC8F2A3696}"/>
</file>

<file path=customXml/itemProps2.xml><?xml version="1.0" encoding="utf-8"?>
<ds:datastoreItem xmlns:ds="http://schemas.openxmlformats.org/officeDocument/2006/customXml" ds:itemID="{F93B296A-BDA0-4803-B07A-E35138DB0EA5}"/>
</file>

<file path=customXml/itemProps3.xml><?xml version="1.0" encoding="utf-8"?>
<ds:datastoreItem xmlns:ds="http://schemas.openxmlformats.org/officeDocument/2006/customXml" ds:itemID="{01FA62D8-57F0-469E-88FC-B4328C90F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18</vt:i4>
      </vt:variant>
    </vt:vector>
  </HeadingPairs>
  <TitlesOfParts>
    <vt:vector size="21" baseType="lpstr">
      <vt:lpstr>仪表板</vt:lpstr>
      <vt:lpstr>数据输入</vt:lpstr>
      <vt:lpstr>BMI 信息</vt:lpstr>
      <vt:lpstr>BMI</vt:lpstr>
      <vt:lpstr>BMI类别</vt:lpstr>
      <vt:lpstr>数据输入!打印标题</vt:lpstr>
      <vt:lpstr>'BMI 信息'!打印区域</vt:lpstr>
      <vt:lpstr>数据输入!打印区域</vt:lpstr>
      <vt:lpstr>仪表板!打印区域</vt:lpstr>
      <vt:lpstr>开始日期</vt:lpstr>
      <vt:lpstr>目标日期</vt:lpstr>
      <vt:lpstr>目标体重</vt:lpstr>
      <vt:lpstr>期间</vt:lpstr>
      <vt:lpstr>期数</vt:lpstr>
      <vt:lpstr>身高</vt:lpstr>
      <vt:lpstr>体重</vt:lpstr>
      <vt:lpstr>完成百分比</vt:lpstr>
      <vt:lpstr>需减重量</vt:lpstr>
      <vt:lpstr>英尺</vt:lpstr>
      <vt:lpstr>英寸</vt:lpstr>
      <vt:lpstr>总天数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2012-07-26T19:13:58Z</dcterms:created>
  <dcterms:modified xsi:type="dcterms:W3CDTF">2012-11-27T09:12:08Z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