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4"/>
  <workbookPr filterPrivacy="1" codeName="ThisWorkbook"/>
  <xr:revisionPtr revIDLastSave="0" documentId="13_ncr:1_{4E106317-6825-4866-8A48-2E1D09EA40E1}" xr6:coauthVersionLast="47" xr6:coauthVersionMax="47" xr10:uidLastSave="{00000000-0000-0000-0000-000000000000}"/>
  <bookViews>
    <workbookView xWindow="-120" yWindow="-120" windowWidth="29040" windowHeight="14160" xr2:uid="{00000000-000D-0000-FFFF-FFFF00000000}"/>
  </bookViews>
  <sheets>
    <sheet name="血压和血糖" sheetId="1" r:id="rId1"/>
  </sheets>
  <definedNames>
    <definedName name="DHigh">血压和血糖!$G$4</definedName>
    <definedName name="DTarget">血压和血糖!$E$4</definedName>
    <definedName name="GHigh">血压和血糖!$J$3</definedName>
    <definedName name="GLow">血压和血糖!$H$3</definedName>
    <definedName name="GNormal">血压和血糖!$I$3</definedName>
    <definedName name="_xlnm.Print_Titles" localSheetId="0">血压和血糖!$6:$6</definedName>
    <definedName name="SHigh">血压和血糖!$G$3</definedName>
    <definedName name="STarget">血压和血糖!$E$3</definedName>
    <definedName name="Title1">"血压和血糖[[#标题],[日期]]"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8" i="1"/>
  <c r="B9" i="1"/>
  <c r="B10" i="1"/>
  <c r="B11" i="1"/>
  <c r="B7" i="1"/>
  <c r="I11" i="1" l="1"/>
  <c r="J11" i="1" s="1"/>
  <c r="I12" i="1"/>
  <c r="J12" i="1" s="1"/>
  <c r="I10" i="1"/>
  <c r="J10" i="1" s="1"/>
  <c r="I9" i="1"/>
  <c r="J9" i="1" s="1"/>
  <c r="I8" i="1"/>
  <c r="J8" i="1" s="1"/>
  <c r="I7" i="1"/>
  <c r="J7" i="1" s="1"/>
  <c r="H13" i="1" l="1"/>
  <c r="G13" i="1" l="1"/>
  <c r="F13" i="1"/>
  <c r="E13" i="1"/>
</calcChain>
</file>

<file path=xl/sharedStrings.xml><?xml version="1.0" encoding="utf-8"?>
<sst xmlns="http://schemas.openxmlformats.org/spreadsheetml/2006/main" count="29" uniqueCount="25">
  <si>
    <t>日期</t>
  </si>
  <si>
    <t>平均值</t>
  </si>
  <si>
    <t>时间</t>
  </si>
  <si>
    <t>事件</t>
  </si>
  <si>
    <t>起床</t>
  </si>
  <si>
    <t>餐前</t>
  </si>
  <si>
    <t>餐后</t>
  </si>
  <si>
    <t>仅血压</t>
  </si>
  <si>
    <t>在下方单元格 E2 到 J5 自定义阈值。</t>
  </si>
  <si>
    <t>血压</t>
  </si>
  <si>
    <t>目标血压</t>
  </si>
  <si>
    <t>收缩压</t>
  </si>
  <si>
    <t>舒张压</t>
  </si>
  <si>
    <t>呼叫医师</t>
  </si>
  <si>
    <t>心率</t>
  </si>
  <si>
    <t>血糖范围</t>
  </si>
  <si>
    <t>低</t>
  </si>
  <si>
    <t>血糖</t>
  </si>
  <si>
    <t>正常</t>
  </si>
  <si>
    <t>水平</t>
  </si>
  <si>
    <t>高</t>
  </si>
  <si>
    <t>状态</t>
  </si>
  <si>
    <t>备注</t>
  </si>
  <si>
    <t>就餐时服用降压药</t>
  </si>
  <si>
    <t>血压和血糖跟踪表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</si>
</sst>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;;;"/>
    <numFmt numFmtId="177" formatCode="h:mm;@"/>
    <numFmt numFmtId="178" formatCode="0_ "/>
    <numFmt numFmtId="179" formatCode="0.00_ "/>
  </numFmts>
  <fonts count="14" x14ac:knownFonts="1">
    <font>
      <sz val="11"/>
      <color theme="3"/>
      <name val="Microsoft YaHei UI"/>
      <family val="2"/>
      <charset val="134"/>
    </font>
    <font>
      <sz val="11"/>
      <color theme="3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1"/>
      <color theme="3"/>
      <name val="Microsoft YaHei UI"/>
      <family val="2"/>
      <charset val="134"/>
    </font>
    <font>
      <b/>
      <sz val="22.5"/>
      <color theme="3"/>
      <name val="Microsoft YaHei UI"/>
      <family val="2"/>
      <charset val="134"/>
    </font>
    <font>
      <i/>
      <sz val="11"/>
      <color theme="6" tint="-0.49998474074526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8"/>
      <color theme="3"/>
      <name val="Microsoft YaHei UI"/>
      <family val="2"/>
      <charset val="134"/>
    </font>
    <font>
      <sz val="11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22.5"/>
      <color theme="3"/>
      <name val="Microsoft YaHei U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4">
    <xf numFmtId="0" fontId="0" fillId="3" borderId="0">
      <alignment horizontal="left" vertical="center" wrapText="1" indent="1"/>
    </xf>
    <xf numFmtId="0" fontId="13" fillId="3" borderId="0">
      <alignment horizontal="left" vertical="center" wrapText="1"/>
    </xf>
    <xf numFmtId="0" fontId="7" fillId="2" borderId="2">
      <alignment horizontal="center" vertical="center"/>
    </xf>
    <xf numFmtId="0" fontId="7" fillId="0" borderId="4">
      <alignment horizontal="center" vertical="top"/>
    </xf>
    <xf numFmtId="0" fontId="11" fillId="0" borderId="0" applyNumberFormat="0" applyFill="0" applyBorder="0" applyProtection="0">
      <alignment horizontal="center" vertical="center"/>
    </xf>
    <xf numFmtId="0" fontId="2" fillId="0" borderId="0" applyNumberFormat="0" applyBorder="0" applyAlignment="0" applyProtection="0"/>
    <xf numFmtId="178" fontId="9" fillId="5" borderId="2">
      <alignment horizontal="center" vertical="center"/>
    </xf>
    <xf numFmtId="0" fontId="3" fillId="3" borderId="0" applyNumberFormat="0" applyBorder="0" applyAlignment="0" applyProtection="0"/>
    <xf numFmtId="14" fontId="4" fillId="3" borderId="0" applyFill="0" applyBorder="0">
      <alignment horizontal="left" vertical="center" wrapText="1" indent="1"/>
    </xf>
    <xf numFmtId="177" fontId="4" fillId="3" borderId="0" applyFill="0" applyBorder="0">
      <alignment horizontal="left" vertical="center" wrapText="1" indent="1"/>
    </xf>
    <xf numFmtId="178" fontId="4" fillId="0" borderId="0" applyFill="0" applyBorder="0" applyProtection="0">
      <alignment horizontal="center" vertical="center"/>
    </xf>
    <xf numFmtId="1" fontId="1" fillId="0" borderId="3" applyFont="0" applyFill="0">
      <alignment horizontal="center" vertical="center"/>
    </xf>
    <xf numFmtId="178" fontId="8" fillId="6" borderId="2" applyProtection="0">
      <alignment horizontal="center" vertical="center"/>
    </xf>
    <xf numFmtId="178" fontId="8" fillId="4" borderId="2" applyProtection="0">
      <alignment horizontal="center" vertical="center"/>
    </xf>
  </cellStyleXfs>
  <cellXfs count="23">
    <xf numFmtId="0" fontId="0" fillId="3" borderId="0" xfId="0">
      <alignment horizontal="left" vertical="center" wrapText="1" indent="1"/>
    </xf>
    <xf numFmtId="0" fontId="4" fillId="3" borderId="0" xfId="0" applyFont="1">
      <alignment horizontal="left" vertical="center" wrapText="1" indent="1"/>
    </xf>
    <xf numFmtId="0" fontId="7" fillId="2" borderId="2" xfId="2">
      <alignment horizontal="center" vertical="center"/>
    </xf>
    <xf numFmtId="178" fontId="8" fillId="4" borderId="2" xfId="13">
      <alignment horizontal="center" vertical="center"/>
    </xf>
    <xf numFmtId="0" fontId="7" fillId="0" borderId="4" xfId="3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7" fillId="0" borderId="5" xfId="3" applyBorder="1">
      <alignment horizontal="center" vertical="top"/>
    </xf>
    <xf numFmtId="0" fontId="4" fillId="3" borderId="0" xfId="4" applyFont="1" applyFill="1" applyBorder="1">
      <alignment horizontal="center" vertical="center"/>
    </xf>
    <xf numFmtId="0" fontId="4" fillId="3" borderId="0" xfId="0" applyFont="1" applyAlignment="1">
      <alignment horizontal="center"/>
    </xf>
    <xf numFmtId="0" fontId="11" fillId="3" borderId="0" xfId="4" applyFill="1">
      <alignment horizontal="center" vertical="center"/>
    </xf>
    <xf numFmtId="0" fontId="4" fillId="3" borderId="0" xfId="0" applyFont="1" applyAlignment="1">
      <alignment horizontal="left" vertical="center" indent="1"/>
    </xf>
    <xf numFmtId="1" fontId="4" fillId="3" borderId="0" xfId="0" applyNumberFormat="1" applyFont="1" applyAlignment="1">
      <alignment horizontal="center"/>
    </xf>
    <xf numFmtId="0" fontId="4" fillId="3" borderId="0" xfId="0" applyFont="1" applyAlignment="1">
      <alignment horizontal="center" vertical="center"/>
    </xf>
    <xf numFmtId="177" fontId="4" fillId="3" borderId="0" xfId="9" applyFill="1" applyBorder="1">
      <alignment horizontal="left" vertical="center" wrapText="1" indent="1"/>
    </xf>
    <xf numFmtId="179" fontId="4" fillId="3" borderId="0" xfId="0" applyNumberFormat="1" applyFont="1">
      <alignment horizontal="left" vertical="center" wrapText="1" indent="1"/>
    </xf>
    <xf numFmtId="178" fontId="8" fillId="6" borderId="2" xfId="12">
      <alignment horizontal="center" vertical="center"/>
    </xf>
    <xf numFmtId="178" fontId="9" fillId="5" borderId="2" xfId="6">
      <alignment horizontal="center" vertical="center"/>
    </xf>
    <xf numFmtId="14" fontId="4" fillId="3" borderId="0" xfId="8" applyFill="1" applyBorder="1">
      <alignment horizontal="left" vertical="center" wrapText="1" indent="1"/>
    </xf>
    <xf numFmtId="0" fontId="7" fillId="2" borderId="2" xfId="2">
      <alignment horizontal="center" vertical="center"/>
    </xf>
    <xf numFmtId="0" fontId="5" fillId="3" borderId="0" xfId="1" applyFont="1">
      <alignment horizontal="left" vertical="center" wrapText="1"/>
    </xf>
    <xf numFmtId="176" fontId="6" fillId="3" borderId="0" xfId="7" applyNumberFormat="1" applyFont="1" applyAlignment="1">
      <alignment vertical="center"/>
    </xf>
    <xf numFmtId="178" fontId="4" fillId="3" borderId="0" xfId="10" applyNumberFormat="1" applyFill="1" applyBorder="1">
      <alignment horizontal="center" vertical="center"/>
    </xf>
    <xf numFmtId="178" fontId="4" fillId="3" borderId="0" xfId="0" applyNumberFormat="1" applyFont="1" applyAlignment="1">
      <alignment horizontal="center" vertical="center"/>
    </xf>
  </cellXfs>
  <cellStyles count="14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常规" xfId="0" builtinId="0" customBuiltin="1"/>
    <cellStyle name="解释性文本" xfId="7" builtinId="53" customBuiltin="1"/>
    <cellStyle name="千位分隔" xfId="10" builtinId="3" customBuiltin="1"/>
    <cellStyle name="千位分隔[0]" xfId="11" builtinId="6" customBuiltin="1"/>
    <cellStyle name="日期" xfId="8" xr:uid="{00000000-0005-0000-0000-000005000000}"/>
    <cellStyle name="时间" xfId="9" xr:uid="{00000000-0005-0000-0000-00000C000000}"/>
    <cellStyle name="着色 1" xfId="12" builtinId="29" customBuiltin="1"/>
    <cellStyle name="着色 2" xfId="13" builtinId="33" customBuiltin="1"/>
    <cellStyle name="着色 3" xfId="6" builtinId="37" customBuiltin="1"/>
  </cellStyles>
  <dxfs count="37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7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fill>
        <patternFill>
          <bgColor theme="0"/>
        </patternFill>
      </fill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fill>
        <patternFill>
          <bgColor theme="0"/>
        </patternFill>
      </fill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border>
        <left style="thin">
          <color theme="6" tint="-0.24994659260841701"/>
        </left>
      </border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</dxfs>
  <tableStyles count="1" defaultPivotStyle="PivotStyleLight15">
    <tableStyle name="血压和血糖跟踪表" pivot="0" count="5" xr9:uid="{00000000-0011-0000-FFFF-FFFF00000000}">
      <tableStyleElement type="headerRow" dxfId="36"/>
      <tableStyleElement type="totalRow" dxfId="35"/>
      <tableStyleElement type="lastColumn" dxfId="34"/>
      <tableStyleElement type="firstRowStripe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43575</xdr:rowOff>
    </xdr:from>
    <xdr:to>
      <xdr:col>9</xdr:col>
      <xdr:colOff>1590675</xdr:colOff>
      <xdr:row>0</xdr:row>
      <xdr:rowOff>276225</xdr:rowOff>
    </xdr:to>
    <xdr:grpSp>
      <xdr:nvGrpSpPr>
        <xdr:cNvPr id="8" name="数据输入提示" descr="自定义阈值以满足需要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314825" y="43575"/>
          <a:ext cx="9639300" cy="232650"/>
          <a:chOff x="3248023" y="-13575"/>
          <a:chExt cx="6581775" cy="232650"/>
        </a:xfrm>
      </xdr:grpSpPr>
      <xdr:sp macro="" textlink="">
        <xdr:nvSpPr>
          <xdr:cNvPr id="7" name="图片 - 线条" descr="环形弧线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6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提示文本" descr="自定义阈值以满足需要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752309" y="-13575"/>
            <a:ext cx="1560867" cy="232650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zh-cn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自定义阈值以满足需要。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 fPrintsWithSheet="0"/>
  </xdr:twoCellAnchor>
  <xdr:twoCellAnchor editAs="oneCell">
    <xdr:from>
      <xdr:col>7</xdr:col>
      <xdr:colOff>0</xdr:colOff>
      <xdr:row>0</xdr:row>
      <xdr:rowOff>366346</xdr:rowOff>
    </xdr:from>
    <xdr:to>
      <xdr:col>7</xdr:col>
      <xdr:colOff>3937</xdr:colOff>
      <xdr:row>4</xdr:row>
      <xdr:rowOff>269664</xdr:rowOff>
    </xdr:to>
    <xdr:cxnSp macro="">
      <xdr:nvCxnSpPr>
        <xdr:cNvPr id="6" name="直接连接符 5" descr="分隔线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9149495" y="366346"/>
          <a:ext cx="3937" cy="1240481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3014</xdr:colOff>
      <xdr:row>4</xdr:row>
      <xdr:rowOff>269664</xdr:rowOff>
    </xdr:from>
    <xdr:to>
      <xdr:col>10</xdr:col>
      <xdr:colOff>4860</xdr:colOff>
      <xdr:row>5</xdr:row>
      <xdr:rowOff>1902</xdr:rowOff>
    </xdr:to>
    <xdr:sp macro="" textlink="">
      <xdr:nvSpPr>
        <xdr:cNvPr id="19" name="矩形 18" descr="分隔线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316392" y="1601958"/>
          <a:ext cx="9659473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zh-cn" sz="1100"/>
            <a:t> 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odPressureAndGlucose" displayName="BloodPressureAndGlucose" ref="B6:K13" totalsRowCount="1" headerRowDxfId="22" dataDxfId="21" totalsRowDxfId="20">
  <tableColumns count="10">
    <tableColumn id="1" xr3:uid="{00000000-0010-0000-0000-000001000000}" name="日期" totalsRowLabel="平均值" dataDxfId="19" totalsRowDxfId="18" dataCellStyle="日期"/>
    <tableColumn id="2" xr3:uid="{00000000-0010-0000-0000-000002000000}" name="时间" dataDxfId="17" totalsRowDxfId="16" dataCellStyle="时间"/>
    <tableColumn id="3" xr3:uid="{00000000-0010-0000-0000-000003000000}" name="事件" dataDxfId="15" totalsRowDxfId="14"/>
    <tableColumn id="4" xr3:uid="{00000000-0010-0000-0000-000004000000}" name="收缩压" totalsRowFunction="average" dataDxfId="3" totalsRowDxfId="13"/>
    <tableColumn id="5" xr3:uid="{00000000-0010-0000-0000-000005000000}" name="舒张压" totalsRowFunction="average" dataDxfId="2" totalsRowDxfId="12"/>
    <tableColumn id="6" xr3:uid="{00000000-0010-0000-0000-000006000000}" name="心率" totalsRowFunction="average" dataDxfId="1" totalsRowDxfId="11"/>
    <tableColumn id="10" xr3:uid="{00000000-0010-0000-0000-00000A000000}" name="血糖" totalsRowFunction="average" dataDxfId="0" totalsRowDxfId="10"/>
    <tableColumn id="7" xr3:uid="{00000000-0010-0000-0000-000007000000}" name="水平" dataDxfId="9" totalsRowDxfId="8">
      <calculatedColumnFormula>BloodPressureAndGlucose[[#This Row],[血糖]]</calculatedColumnFormula>
    </tableColumn>
    <tableColumn id="9" xr3:uid="{00000000-0010-0000-0000-000009000000}" name="状态" dataDxfId="7" totalsRowDxfId="6">
      <calculatedColumnFormula>IFERROR(IF(BloodPressureAndGlucose[[#This Row],[水平]]=0,"",IF(BloodPressureAndGlucose[[#This Row],[水平]]&lt;=GLow,"低",IF(AND(BloodPressureAndGlucose[[#This Row],[水平]]&gt;GLow,BloodPressureAndGlucose[[#This Row],[水平]]&lt;GHigh),"正常","高"))), "")</calculatedColumnFormula>
    </tableColumn>
    <tableColumn id="8" xr3:uid="{00000000-0010-0000-0000-000008000000}" name="备注" dataDxfId="5" totalsRowDxfId="4"/>
  </tableColumns>
  <tableStyleInfo name="血压和血糖跟踪表" showFirstColumn="0" showLastColumn="1" showRowStripes="1" showColumnStripes="0"/>
  <extLst>
    <ext xmlns:x14="http://schemas.microsoft.com/office/spreadsheetml/2009/9/main" uri="{504A1905-F514-4f6f-8877-14C23A59335A}">
      <x14:table altTextSummary="此表中有日期、时间、事件、收缩压和舒张压的读数、心率、血糖、级别、状态和备注。级别和状态都会自动更新"/>
    </ext>
  </extLst>
</table>
</file>

<file path=xl/theme/theme1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K14"/>
  <sheetViews>
    <sheetView showGridLines="0" tabSelected="1" zoomScaleNormal="100" workbookViewId="0"/>
  </sheetViews>
  <sheetFormatPr defaultColWidth="9.109375" defaultRowHeight="30" customHeight="1" x14ac:dyDescent="0.3"/>
  <cols>
    <col min="1" max="1" width="2.77734375" style="1" customWidth="1"/>
    <col min="2" max="2" width="14.5546875" style="1" customWidth="1"/>
    <col min="3" max="3" width="12.5546875" style="1" customWidth="1"/>
    <col min="4" max="4" width="20.44140625" style="1" customWidth="1"/>
    <col min="5" max="10" width="18.77734375" style="1" customWidth="1"/>
    <col min="11" max="11" width="35.6640625" style="1" customWidth="1"/>
    <col min="12" max="12" width="2.77734375" style="1" customWidth="1"/>
    <col min="13" max="16384" width="9.109375" style="1"/>
  </cols>
  <sheetData>
    <row r="1" spans="2:11" ht="30.75" customHeight="1" thickBot="1" x14ac:dyDescent="0.35">
      <c r="B1" s="19" t="s">
        <v>24</v>
      </c>
      <c r="C1" s="19"/>
      <c r="D1" s="19"/>
      <c r="E1" s="20" t="s">
        <v>8</v>
      </c>
      <c r="F1" s="20"/>
      <c r="G1" s="20"/>
      <c r="H1" s="20"/>
      <c r="I1" s="20"/>
      <c r="J1" s="20"/>
    </row>
    <row r="2" spans="2:11" ht="24.95" customHeight="1" thickTop="1" thickBot="1" x14ac:dyDescent="0.35">
      <c r="B2" s="19"/>
      <c r="C2" s="19"/>
      <c r="D2" s="19"/>
      <c r="E2" s="18" t="s">
        <v>9</v>
      </c>
      <c r="F2" s="18"/>
      <c r="G2" s="18"/>
      <c r="H2" s="18" t="s">
        <v>15</v>
      </c>
      <c r="I2" s="18"/>
      <c r="J2" s="18"/>
    </row>
    <row r="3" spans="2:11" ht="24.95" customHeight="1" thickTop="1" thickBot="1" x14ac:dyDescent="0.35">
      <c r="B3" s="19"/>
      <c r="C3" s="19"/>
      <c r="D3" s="19"/>
      <c r="E3" s="3">
        <v>120</v>
      </c>
      <c r="F3" s="2" t="s">
        <v>11</v>
      </c>
      <c r="G3" s="15">
        <v>140</v>
      </c>
      <c r="H3" s="15">
        <v>70</v>
      </c>
      <c r="I3" s="3">
        <v>100</v>
      </c>
      <c r="J3" s="16">
        <v>150</v>
      </c>
    </row>
    <row r="4" spans="2:11" ht="24.95" customHeight="1" thickTop="1" thickBot="1" x14ac:dyDescent="0.35">
      <c r="B4" s="19"/>
      <c r="C4" s="19"/>
      <c r="D4" s="19"/>
      <c r="E4" s="3">
        <v>80</v>
      </c>
      <c r="F4" s="2" t="s">
        <v>12</v>
      </c>
      <c r="G4" s="16">
        <v>90</v>
      </c>
      <c r="H4" s="4" t="s">
        <v>16</v>
      </c>
      <c r="I4" s="4" t="s">
        <v>18</v>
      </c>
      <c r="J4" s="4" t="s">
        <v>20</v>
      </c>
    </row>
    <row r="5" spans="2:11" ht="24.95" customHeight="1" thickTop="1" x14ac:dyDescent="0.3">
      <c r="B5" s="19"/>
      <c r="C5" s="19"/>
      <c r="D5" s="19"/>
      <c r="E5" s="4" t="s">
        <v>10</v>
      </c>
      <c r="F5" s="5"/>
      <c r="G5" s="4" t="s">
        <v>13</v>
      </c>
      <c r="H5" s="4"/>
      <c r="I5" s="6"/>
      <c r="J5" s="4"/>
    </row>
    <row r="6" spans="2:11" ht="20.100000000000001" customHeight="1" x14ac:dyDescent="0.3">
      <c r="B6" s="1" t="s">
        <v>0</v>
      </c>
      <c r="C6" s="1" t="s">
        <v>2</v>
      </c>
      <c r="D6" s="1" t="s">
        <v>3</v>
      </c>
      <c r="E6" s="7" t="s">
        <v>11</v>
      </c>
      <c r="F6" s="7" t="s">
        <v>12</v>
      </c>
      <c r="G6" s="7" t="s">
        <v>14</v>
      </c>
      <c r="H6" s="7" t="s">
        <v>17</v>
      </c>
      <c r="I6" s="1" t="s">
        <v>19</v>
      </c>
      <c r="J6" s="7" t="s">
        <v>21</v>
      </c>
      <c r="K6" s="1" t="s">
        <v>22</v>
      </c>
    </row>
    <row r="7" spans="2:11" ht="30" customHeight="1" x14ac:dyDescent="0.3">
      <c r="B7" s="17">
        <f ca="1">TODAY()</f>
        <v>44781</v>
      </c>
      <c r="C7" s="13">
        <v>0.25</v>
      </c>
      <c r="D7" s="1" t="s">
        <v>4</v>
      </c>
      <c r="E7" s="21">
        <v>129</v>
      </c>
      <c r="F7" s="21">
        <v>79</v>
      </c>
      <c r="G7" s="21">
        <v>72</v>
      </c>
      <c r="H7" s="21">
        <v>55</v>
      </c>
      <c r="I7" s="8">
        <f>BloodPressureAndGlucose[[#This Row],[血糖]]</f>
        <v>55</v>
      </c>
      <c r="J7" s="9" t="str">
        <f>IFERROR(IF(BloodPressureAndGlucose[[#This Row],[水平]]=0,"",IF(BloodPressureAndGlucose[[#This Row],[水平]]&lt;=GLow,"低",IF(AND(BloodPressureAndGlucose[[#This Row],[水平]]&gt;GLow,BloodPressureAndGlucose[[#This Row],[水平]]&lt;GHigh),"正常","高"))), "")</f>
        <v>低</v>
      </c>
    </row>
    <row r="8" spans="2:11" ht="30" customHeight="1" x14ac:dyDescent="0.3">
      <c r="B8" s="17">
        <f t="shared" ref="B8:B11" ca="1" si="0">TODAY()</f>
        <v>44781</v>
      </c>
      <c r="C8" s="13">
        <v>0.29166666666666669</v>
      </c>
      <c r="D8" s="1" t="s">
        <v>5</v>
      </c>
      <c r="E8" s="21">
        <v>120</v>
      </c>
      <c r="F8" s="21">
        <v>80</v>
      </c>
      <c r="G8" s="21">
        <v>74</v>
      </c>
      <c r="H8" s="21">
        <v>70</v>
      </c>
      <c r="I8" s="8">
        <f>BloodPressureAndGlucose[[#This Row],[血糖]]</f>
        <v>70</v>
      </c>
      <c r="J8" s="9" t="str">
        <f>IFERROR(IF(BloodPressureAndGlucose[[#This Row],[水平]]=0,"",IF(BloodPressureAndGlucose[[#This Row],[水平]]&lt;=GLow,"低",IF(AND(BloodPressureAndGlucose[[#This Row],[水平]]&gt;GLow,BloodPressureAndGlucose[[#This Row],[水平]]&lt;GHigh),"正常","高"))), "")</f>
        <v>低</v>
      </c>
    </row>
    <row r="9" spans="2:11" ht="30" customHeight="1" x14ac:dyDescent="0.3">
      <c r="B9" s="17">
        <f t="shared" ca="1" si="0"/>
        <v>44781</v>
      </c>
      <c r="C9" s="13">
        <v>0.375</v>
      </c>
      <c r="D9" s="1" t="s">
        <v>6</v>
      </c>
      <c r="E9" s="21">
        <v>133</v>
      </c>
      <c r="F9" s="21">
        <v>80</v>
      </c>
      <c r="G9" s="21">
        <v>75</v>
      </c>
      <c r="H9" s="21">
        <v>75</v>
      </c>
      <c r="I9" s="8">
        <f>BloodPressureAndGlucose[[#This Row],[血糖]]</f>
        <v>75</v>
      </c>
      <c r="J9" s="9" t="str">
        <f>IFERROR(IF(BloodPressureAndGlucose[[#This Row],[水平]]=0,"",IF(BloodPressureAndGlucose[[#This Row],[水平]]&lt;=GLow,"低",IF(AND(BloodPressureAndGlucose[[#This Row],[水平]]&gt;GLow,BloodPressureAndGlucose[[#This Row],[水平]]&lt;GHigh),"正常","高"))), "")</f>
        <v>正常</v>
      </c>
    </row>
    <row r="10" spans="2:11" ht="30" customHeight="1" x14ac:dyDescent="0.3">
      <c r="B10" s="17">
        <f t="shared" ca="1" si="0"/>
        <v>44781</v>
      </c>
      <c r="C10" s="13">
        <v>0.41666666666666669</v>
      </c>
      <c r="D10" s="1" t="s">
        <v>7</v>
      </c>
      <c r="E10" s="21">
        <v>143</v>
      </c>
      <c r="F10" s="21">
        <v>91</v>
      </c>
      <c r="G10" s="21">
        <v>75</v>
      </c>
      <c r="H10" s="21">
        <v>190</v>
      </c>
      <c r="I10" s="8">
        <f>BloodPressureAndGlucose[[#This Row],[血糖]]</f>
        <v>190</v>
      </c>
      <c r="J10" s="9" t="str">
        <f>IFERROR(IF(BloodPressureAndGlucose[[#This Row],[水平]]=0,"",IF(BloodPressureAndGlucose[[#This Row],[水平]]&lt;=GLow,"低",IF(AND(BloodPressureAndGlucose[[#This Row],[水平]]&gt;GLow,BloodPressureAndGlucose[[#This Row],[水平]]&lt;GHigh),"正常","高"))), "")</f>
        <v>高</v>
      </c>
    </row>
    <row r="11" spans="2:11" ht="30" customHeight="1" x14ac:dyDescent="0.3">
      <c r="B11" s="17">
        <f t="shared" ca="1" si="0"/>
        <v>44781</v>
      </c>
      <c r="C11" s="13">
        <v>0.5</v>
      </c>
      <c r="D11" s="1" t="s">
        <v>5</v>
      </c>
      <c r="E11" s="21">
        <v>141</v>
      </c>
      <c r="F11" s="21">
        <v>84</v>
      </c>
      <c r="G11" s="21">
        <v>70</v>
      </c>
      <c r="H11" s="21">
        <v>140</v>
      </c>
      <c r="I11" s="8">
        <f>BloodPressureAndGlucose[[#This Row],[血糖]]</f>
        <v>140</v>
      </c>
      <c r="J11" s="9" t="str">
        <f>IFERROR(IF(BloodPressureAndGlucose[[#This Row],[水平]]=0,"",IF(BloodPressureAndGlucose[[#This Row],[水平]]&lt;=GLow,"低",IF(AND(BloodPressureAndGlucose[[#This Row],[水平]]&gt;GLow,BloodPressureAndGlucose[[#This Row],[水平]]&lt;GHigh),"正常","高"))), "")</f>
        <v>正常</v>
      </c>
    </row>
    <row r="12" spans="2:11" ht="30" customHeight="1" x14ac:dyDescent="0.3">
      <c r="B12" s="17">
        <f ca="1">TODAY()</f>
        <v>44781</v>
      </c>
      <c r="C12" s="13">
        <v>0.625</v>
      </c>
      <c r="D12" s="1" t="s">
        <v>6</v>
      </c>
      <c r="E12" s="21">
        <v>132</v>
      </c>
      <c r="F12" s="21">
        <v>80</v>
      </c>
      <c r="G12" s="21">
        <v>68</v>
      </c>
      <c r="H12" s="21">
        <v>90</v>
      </c>
      <c r="I12" s="8">
        <f>BloodPressureAndGlucose[[#This Row],[血糖]]</f>
        <v>90</v>
      </c>
      <c r="J12" s="9" t="str">
        <f>IFERROR(IF(BloodPressureAndGlucose[[#This Row],[水平]]=0,"",IF(BloodPressureAndGlucose[[#This Row],[水平]]&lt;=GLow,"低",IF(AND(BloodPressureAndGlucose[[#This Row],[水平]]&gt;GLow,BloodPressureAndGlucose[[#This Row],[水平]]&lt;GHigh),"正常","高"))), "")</f>
        <v>正常</v>
      </c>
      <c r="K12" s="1" t="s">
        <v>23</v>
      </c>
    </row>
    <row r="13" spans="2:11" ht="30" customHeight="1" x14ac:dyDescent="0.3">
      <c r="B13" s="10" t="s">
        <v>1</v>
      </c>
      <c r="E13" s="22">
        <f>SUBTOTAL(101,BloodPressureAndGlucose[收缩压])</f>
        <v>133</v>
      </c>
      <c r="F13" s="22">
        <f>SUBTOTAL(101,BloodPressureAndGlucose[舒张压])</f>
        <v>82.333333333333329</v>
      </c>
      <c r="G13" s="22">
        <f>SUBTOTAL(101,BloodPressureAndGlucose[心率])</f>
        <v>72.333333333333329</v>
      </c>
      <c r="H13" s="22">
        <f>SUBTOTAL(101,BloodPressureAndGlucose[血糖])</f>
        <v>103.33333333333333</v>
      </c>
      <c r="I13" s="11"/>
      <c r="J13" s="12"/>
      <c r="K13" s="10"/>
    </row>
    <row r="14" spans="2:11" ht="30" customHeight="1" x14ac:dyDescent="0.3">
      <c r="E14" s="14"/>
      <c r="F14" s="14"/>
      <c r="G14" s="14"/>
      <c r="H14" s="14"/>
    </row>
  </sheetData>
  <mergeCells count="4">
    <mergeCell ref="H2:J2"/>
    <mergeCell ref="E2:G2"/>
    <mergeCell ref="B1:D5"/>
    <mergeCell ref="E1:J1"/>
  </mergeCells>
  <phoneticPr fontId="12" type="noConversion"/>
  <conditionalFormatting sqref="I7:I12">
    <cfRule type="dataBar" priority="12">
      <dataBar showValue="0">
        <cfvo type="num" val="0"/>
        <cfvo type="num" val="GHigh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31" priority="3">
      <formula>$J7="正常"</formula>
    </cfRule>
    <cfRule type="expression" dxfId="30" priority="4">
      <formula>$J7="低"</formula>
    </cfRule>
    <cfRule type="expression" dxfId="29" priority="11">
      <formula>$J7="高"</formula>
    </cfRule>
  </conditionalFormatting>
  <conditionalFormatting sqref="E7:E12">
    <cfRule type="expression" dxfId="28" priority="6">
      <formula>$E7&gt;=SHigh</formula>
    </cfRule>
    <cfRule type="expression" dxfId="27" priority="8">
      <formula>OR(E7=STarget,E7&lt;SHigh)</formula>
    </cfRule>
  </conditionalFormatting>
  <conditionalFormatting sqref="F7:F12">
    <cfRule type="expression" dxfId="26" priority="5">
      <formula>$F7&gt;=DHigh</formula>
    </cfRule>
    <cfRule type="expression" dxfId="25" priority="7">
      <formula>OR(F7=DTarget,F7&lt;DHigh)</formula>
    </cfRule>
  </conditionalFormatting>
  <conditionalFormatting sqref="H6:H13">
    <cfRule type="expression" dxfId="24" priority="2">
      <formula>$H$6="血糖"</formula>
    </cfRule>
  </conditionalFormatting>
  <conditionalFormatting sqref="E6:E13">
    <cfRule type="expression" dxfId="23" priority="1">
      <formula>$E$6="收缩压"</formula>
    </cfRule>
  </conditionalFormatting>
  <dataValidations count="21">
    <dataValidation allowBlank="1" showInputMessage="1" showErrorMessage="1" prompt="在此工作表中创建一个“血压和血糖跟踪器”。自定义血压和血糖刻度值。在“血压和血糖”表中输入详细信息，从单元格 B6 开始" sqref="A1" xr:uid="{00000000-0002-0000-0000-000000000000}"/>
    <dataValidation allowBlank="1" showInputMessage="1" showErrorMessage="1" prompt="此工作表的标题在此单元格中。可自定义右侧的单元格中的刻度值" sqref="B1:D5" xr:uid="{00000000-0002-0000-0000-000001000000}"/>
    <dataValidation allowBlank="1" showInputMessage="1" showErrorMessage="1" prompt="在单元格 E3 和 E4 中自定义目标收缩压和舒张压的读数，在单元格 G3 和 G4 中定义需要联系医生的收缩压和舒张压阈值" sqref="E2:G2" xr:uid="{00000000-0002-0000-0000-000002000000}"/>
    <dataValidation allowBlank="1" showInputMessage="1" showErrorMessage="1" prompt="在单元格 H3 到 J3 自定义低、正常和高的血糖阈值" sqref="H2:J2" xr:uid="{00000000-0002-0000-0000-000003000000}"/>
    <dataValidation allowBlank="1" showInputMessage="1" showErrorMessage="1" prompt="在此标题下的此列中输入备注" sqref="K6" xr:uid="{00000000-0002-0000-0000-000004000000}"/>
    <dataValidation allowBlank="1" showInputMessage="1" showErrorMessage="1" prompt="在此标题下的此列中输入日期" sqref="B6" xr:uid="{00000000-0002-0000-0000-000005000000}"/>
    <dataValidation allowBlank="1" showInputMessage="1" showErrorMessage="1" prompt="在此标题下的此列中输入时间" sqref="C6" xr:uid="{00000000-0002-0000-0000-000006000000}"/>
    <dataValidation allowBlank="1" showInputMessage="1" showErrorMessage="1" prompt="在此标题下的此列中输入事件" sqref="D6" xr:uid="{00000000-0002-0000-0000-000007000000}"/>
    <dataValidation allowBlank="1" showInputMessage="1" showErrorMessage="1" prompt="在此标题下的此列中输入收缩压。超过单元格 G3 中设定阈值的读数将更新为 RGB 颜色 R=125 G=15 B=34" sqref="E6" xr:uid="{00000000-0002-0000-0000-000008000000}"/>
    <dataValidation allowBlank="1" showInputMessage="1" showErrorMessage="1" prompt="在此标题下的此列中输入舒张压。超过单元格 G4 中设定阈值的读数将更新为 RGB 颜色 R=125 G=15 B=34" sqref="F6" xr:uid="{00000000-0002-0000-0000-000009000000}"/>
    <dataValidation allowBlank="1" showInputMessage="1" showErrorMessage="1" prompt="在此标题下的此列中输入心率" sqref="G6" xr:uid="{00000000-0002-0000-0000-00000A000000}"/>
    <dataValidation allowBlank="1" showInputMessage="1" showErrorMessage="1" prompt="在此标题下的此列中输入血糖读数" sqref="H6" xr:uid="{00000000-0002-0000-0000-00000B000000}"/>
    <dataValidation allowBlank="1" showInputMessage="1" showErrorMessage="1" prompt="此标题下的此列会自动更新血糖读数的数据栏" sqref="I6" xr:uid="{00000000-0002-0000-0000-00000C000000}"/>
    <dataValidation allowBlank="1" showInputMessage="1" showErrorMessage="1" prompt="此标题下的此列中的状态将自动更新" sqref="J6" xr:uid="{00000000-0002-0000-0000-00000D000000}"/>
    <dataValidation allowBlank="1" showInputMessage="1" showErrorMessage="1" prompt="此单元格中是需要联系医生的舒张压血压阈值" sqref="G4" xr:uid="{00000000-0002-0000-0000-00000E000000}"/>
    <dataValidation allowBlank="1" showInputMessage="1" showErrorMessage="1" prompt="此单元格中是目标收缩压血压读数" sqref="E3" xr:uid="{00000000-0002-0000-0000-00000F000000}"/>
    <dataValidation allowBlank="1" showInputMessage="1" showErrorMessage="1" prompt="此单元格中是目标舒张压血压读数" sqref="E4" xr:uid="{00000000-0002-0000-0000-000010000000}"/>
    <dataValidation allowBlank="1" showInputMessage="1" showErrorMessage="1" prompt="此单元格中是需要联系医生的收缩压血压阈值" sqref="G3" xr:uid="{00000000-0002-0000-0000-000011000000}"/>
    <dataValidation allowBlank="1" showInputMessage="1" showErrorMessage="1" prompt="此单元格中是高血糖阈值" sqref="J3" xr:uid="{00000000-0002-0000-0000-000012000000}"/>
    <dataValidation allowBlank="1" showInputMessage="1" showErrorMessage="1" prompt="此单元格中是低血糖阈值" sqref="H3" xr:uid="{00000000-0002-0000-0000-000013000000}"/>
    <dataValidation allowBlank="1" showInputMessage="1" showErrorMessage="1" prompt="此单元格中是正常血糖阈值" sqref="I3" xr:uid="{00000000-0002-0000-00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F6ECA5C1-FBFB-43C9-893A-88CAEE5B568A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D64A5441-F103-41D5-9D8D-C0DE6A8FAF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0F0D4B1F-EE13-4145-A0E2-6D0C16A146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TM03107635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8</vt:i4>
      </vt:variant>
    </vt:vector>
  </ap:HeadingPairs>
  <ap:TitlesOfParts>
    <vt:vector baseType="lpstr" size="9">
      <vt:lpstr>血压和血糖</vt:lpstr>
      <vt:lpstr>DHigh</vt:lpstr>
      <vt:lpstr>DTarget</vt:lpstr>
      <vt:lpstr>GHigh</vt:lpstr>
      <vt:lpstr>GLow</vt:lpstr>
      <vt:lpstr>GNormal</vt:lpstr>
      <vt:lpstr>血压和血糖!Print_Titles</vt:lpstr>
      <vt:lpstr>SHigh</vt:lpstr>
      <vt:lpstr>STarget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2022-06-14T04:34:35Z</dcterms:created>
  <dcterms:modified xsi:type="dcterms:W3CDTF">2022-08-08T09:51:53Z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