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5625" yWindow="600" windowWidth="16080" windowHeight="11505"/>
  </bookViews>
  <sheets>
    <sheet name="家庭预算" sheetId="1" r:id="rId1"/>
  </sheets>
  <definedNames>
    <definedName name="_xlnm.Print_Area" localSheetId="0">家庭预算!$A$1:$K$55</definedName>
  </definedNames>
  <calcPr calcId="145621"/>
</workbook>
</file>

<file path=xl/calcChain.xml><?xml version="1.0" encoding="utf-8"?>
<calcChain xmlns="http://schemas.openxmlformats.org/spreadsheetml/2006/main">
  <c r="O13" i="1" l="1"/>
  <c r="O14" i="1"/>
  <c r="O15" i="1"/>
  <c r="N9" i="1" l="1"/>
  <c r="M9" i="1"/>
  <c r="L9" i="1"/>
  <c r="K9" i="1"/>
  <c r="J9" i="1"/>
  <c r="I9" i="1"/>
  <c r="H9" i="1" l="1"/>
  <c r="G9" i="1"/>
  <c r="F9" i="1"/>
  <c r="E9" i="1"/>
  <c r="D9" i="1"/>
  <c r="C9" i="1"/>
  <c r="B9" i="1"/>
  <c r="J10" i="1" l="1"/>
  <c r="C10" i="1"/>
  <c r="I10" i="1"/>
  <c r="G10" i="1"/>
  <c r="D10" i="1"/>
  <c r="H10" i="1"/>
  <c r="N10" i="1"/>
  <c r="M10" i="1"/>
  <c r="L10" i="1"/>
  <c r="K10" i="1"/>
  <c r="E10" i="1"/>
  <c r="F10" i="1"/>
</calcChain>
</file>

<file path=xl/sharedStrings.xml><?xml version="1.0" encoding="utf-8"?>
<sst xmlns="http://schemas.openxmlformats.org/spreadsheetml/2006/main" count="43" uniqueCount="42">
  <si>
    <t>支出</t>
    <phoneticPr fontId="5" type="noConversion"/>
  </si>
  <si>
    <t>类别</t>
    <phoneticPr fontId="5" type="noConversion"/>
  </si>
  <si>
    <t>电话费</t>
    <phoneticPr fontId="5" type="noConversion"/>
  </si>
  <si>
    <t>车贷</t>
    <phoneticPr fontId="5" type="noConversion"/>
  </si>
  <si>
    <t>总计</t>
    <phoneticPr fontId="5" type="noConversion"/>
  </si>
  <si>
    <t>一月</t>
  </si>
  <si>
    <t>一月</t>
    <phoneticPr fontId="5" type="noConversion"/>
  </si>
  <si>
    <t>二月</t>
  </si>
  <si>
    <t>二月</t>
    <phoneticPr fontId="5" type="noConversion"/>
  </si>
  <si>
    <t>三月</t>
  </si>
  <si>
    <t>三月</t>
    <phoneticPr fontId="5" type="noConversion"/>
  </si>
  <si>
    <t>四月</t>
  </si>
  <si>
    <t>四月</t>
    <phoneticPr fontId="5" type="noConversion"/>
  </si>
  <si>
    <t xml:space="preserve">五月 </t>
  </si>
  <si>
    <t xml:space="preserve">五月 </t>
    <phoneticPr fontId="5" type="noConversion"/>
  </si>
  <si>
    <t>六月</t>
  </si>
  <si>
    <t>六月</t>
    <phoneticPr fontId="5" type="noConversion"/>
  </si>
  <si>
    <t>七月</t>
  </si>
  <si>
    <t>七月</t>
    <phoneticPr fontId="5" type="noConversion"/>
  </si>
  <si>
    <t>八月</t>
  </si>
  <si>
    <t>八月</t>
    <phoneticPr fontId="5" type="noConversion"/>
  </si>
  <si>
    <t>九月</t>
  </si>
  <si>
    <t>九月</t>
    <phoneticPr fontId="5" type="noConversion"/>
  </si>
  <si>
    <t>十月</t>
  </si>
  <si>
    <t>十月</t>
    <phoneticPr fontId="5" type="noConversion"/>
  </si>
  <si>
    <t>十一月</t>
  </si>
  <si>
    <t>十一月</t>
    <phoneticPr fontId="5" type="noConversion"/>
  </si>
  <si>
    <t>十二月</t>
  </si>
  <si>
    <t>十二月</t>
    <phoneticPr fontId="5" type="noConversion"/>
  </si>
  <si>
    <t>趋势</t>
    <phoneticPr fontId="5" type="noConversion"/>
  </si>
  <si>
    <t>实际总计</t>
    <phoneticPr fontId="5" type="noConversion"/>
  </si>
  <si>
    <t>预算</t>
    <phoneticPr fontId="5" type="noConversion"/>
  </si>
  <si>
    <t>贷款</t>
    <phoneticPr fontId="5" type="noConversion"/>
  </si>
  <si>
    <t>水电费</t>
    <phoneticPr fontId="5" type="noConversion"/>
  </si>
  <si>
    <t>有线电视和上网费</t>
    <phoneticPr fontId="5" type="noConversion"/>
  </si>
  <si>
    <t>食品杂货</t>
    <phoneticPr fontId="5" type="noConversion"/>
  </si>
  <si>
    <t>低于/（超过）</t>
    <phoneticPr fontId="5" type="noConversion"/>
  </si>
  <si>
    <t>储蓄</t>
    <phoneticPr fontId="5" type="noConversion"/>
  </si>
  <si>
    <t>目标</t>
    <phoneticPr fontId="5" type="noConversion"/>
  </si>
  <si>
    <t>退休储蓄</t>
    <phoneticPr fontId="5" type="noConversion"/>
  </si>
  <si>
    <t>大学储蓄</t>
    <phoneticPr fontId="5" type="noConversion"/>
  </si>
  <si>
    <t>休假储蓄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</si>
</sst>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¥-804]#,##0_);[Red]\([$¥-804]#,##0\)"/>
    <numFmt numFmtId="166" formatCode="[$¥-804]#,##0_);\([$¥-804]#,##0\)"/>
  </numFmts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name val="Arial"/>
      <family val="3"/>
      <charset val="129"/>
      <scheme val="minor"/>
    </font>
    <font>
      <b/>
      <sz val="10"/>
      <color theme="1"/>
      <name val="Microsoft YaHei"/>
      <family val="2"/>
      <charset val="134"/>
    </font>
    <font>
      <sz val="11"/>
      <color theme="1"/>
      <name val="Microsoft YaHei"/>
      <family val="2"/>
      <charset val="134"/>
    </font>
    <font>
      <b/>
      <sz val="14"/>
      <color theme="1"/>
      <name val="Microsoft YaHei"/>
      <family val="2"/>
      <charset val="134"/>
    </font>
    <font>
      <sz val="10"/>
      <color theme="1"/>
      <name val="Microsoft YaHe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164" fontId="4" fillId="3" borderId="3" xfId="1" applyNumberFormat="1" applyFont="1" applyFill="1" applyBorder="1" applyAlignment="1" applyProtection="1">
      <alignment horizontal="center"/>
      <protection locked="0"/>
    </xf>
    <xf numFmtId="164" fontId="4" fillId="3" borderId="5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44" fontId="3" fillId="3" borderId="8" xfId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44" fontId="6" fillId="0" borderId="0" xfId="1" applyFont="1" applyAlignment="1" applyProtection="1">
      <alignment horizontal="center"/>
      <protection locked="0"/>
    </xf>
    <xf numFmtId="44" fontId="6" fillId="2" borderId="0" xfId="1" applyFont="1" applyFill="1" applyAlignment="1" applyProtection="1">
      <alignment horizontal="center"/>
      <protection locked="0"/>
    </xf>
    <xf numFmtId="0" fontId="7" fillId="0" borderId="0" xfId="0" applyFont="1"/>
    <xf numFmtId="0" fontId="6" fillId="0" borderId="1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/>
    <xf numFmtId="44" fontId="9" fillId="0" borderId="0" xfId="1" applyFont="1" applyAlignment="1">
      <alignment horizontal="center"/>
    </xf>
    <xf numFmtId="6" fontId="9" fillId="0" borderId="0" xfId="1" applyNumberFormat="1" applyFont="1" applyAlignment="1">
      <alignment horizontal="center"/>
    </xf>
    <xf numFmtId="44" fontId="6" fillId="2" borderId="0" xfId="1" applyFont="1" applyFill="1" applyAlignment="1">
      <alignment horizontal="center"/>
    </xf>
    <xf numFmtId="165" fontId="4" fillId="3" borderId="2" xfId="0" applyNumberFormat="1" applyFont="1" applyFill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3" borderId="0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5" fontId="4" fillId="3" borderId="0" xfId="1" applyNumberFormat="1" applyFont="1" applyFill="1" applyBorder="1" applyAlignment="1" applyProtection="1">
      <alignment horizontal="center"/>
      <protection locked="0"/>
    </xf>
    <xf numFmtId="165" fontId="4" fillId="0" borderId="0" xfId="1" applyNumberFormat="1" applyFont="1" applyBorder="1" applyAlignment="1" applyProtection="1">
      <alignment horizontal="center"/>
      <protection locked="0"/>
    </xf>
    <xf numFmtId="165" fontId="6" fillId="0" borderId="6" xfId="0" applyNumberFormat="1" applyFont="1" applyBorder="1" applyAlignment="1" applyProtection="1">
      <alignment horizontal="center"/>
      <protection locked="0"/>
    </xf>
    <xf numFmtId="165" fontId="4" fillId="0" borderId="7" xfId="1" applyNumberFormat="1" applyFont="1" applyBorder="1" applyAlignment="1" applyProtection="1">
      <alignment horizontal="right"/>
      <protection locked="0"/>
    </xf>
    <xf numFmtId="166" fontId="4" fillId="3" borderId="0" xfId="1" applyNumberFormat="1" applyFont="1" applyFill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6" formatCode="[$¥-804]#,##0_);\([$¥-804]#,##0\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"/>
        <scheme val="none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돋움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[$¥-804]#,##0_);[Red]\([$¥-804]#,##0\)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"/>
        <scheme val="none"/>
      </font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"/>
        <scheme val="none"/>
      </font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color theme="1"/>
        <name val="Microsoft YaHei"/>
        <scheme val="none"/>
      </font>
      <alignment horizontal="center" vertical="bottom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家庭预算!$A$3</c:f>
              <c:strCache>
                <c:ptCount val="1"/>
                <c:pt idx="0">
                  <c:v>贷款</c:v>
                </c:pt>
              </c:strCache>
            </c:strRef>
          </c:tx>
          <c:invertIfNegative val="0"/>
          <c:cat>
            <c:strRef>
              <c:f>家庭预算!$C$2:$N$2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 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家庭预算!$C$3:$N$3</c:f>
              <c:numCache>
                <c:formatCode>[$¥-804]#,##0_);[Red]\([$¥-804]#,##0\)</c:formatCode>
                <c:ptCount val="12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  <c:pt idx="4">
                  <c:v>1100</c:v>
                </c:pt>
                <c:pt idx="5">
                  <c:v>1100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</c:ser>
        <c:ser>
          <c:idx val="2"/>
          <c:order val="1"/>
          <c:tx>
            <c:strRef>
              <c:f>家庭预算!$A$4</c:f>
              <c:strCache>
                <c:ptCount val="1"/>
                <c:pt idx="0">
                  <c:v>水电费</c:v>
                </c:pt>
              </c:strCache>
            </c:strRef>
          </c:tx>
          <c:invertIfNegative val="0"/>
          <c:cat>
            <c:strRef>
              <c:f>家庭预算!$C$2:$N$2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 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家庭预算!$C$4:$N$4</c:f>
              <c:numCache>
                <c:formatCode>[$¥-804]#,##0_);[Red]\([$¥-804]#,##0\)</c:formatCode>
                <c:ptCount val="12"/>
                <c:pt idx="0">
                  <c:v>300</c:v>
                </c:pt>
                <c:pt idx="1">
                  <c:v>298</c:v>
                </c:pt>
                <c:pt idx="2">
                  <c:v>276</c:v>
                </c:pt>
                <c:pt idx="3">
                  <c:v>258</c:v>
                </c:pt>
                <c:pt idx="4">
                  <c:v>220</c:v>
                </c:pt>
                <c:pt idx="5">
                  <c:v>200</c:v>
                </c:pt>
                <c:pt idx="6">
                  <c:v>300</c:v>
                </c:pt>
                <c:pt idx="7">
                  <c:v>298</c:v>
                </c:pt>
                <c:pt idx="8">
                  <c:v>276</c:v>
                </c:pt>
                <c:pt idx="9">
                  <c:v>258</c:v>
                </c:pt>
                <c:pt idx="10">
                  <c:v>220</c:v>
                </c:pt>
                <c:pt idx="11">
                  <c:v>200</c:v>
                </c:pt>
              </c:numCache>
            </c:numRef>
          </c:val>
        </c:ser>
        <c:ser>
          <c:idx val="3"/>
          <c:order val="2"/>
          <c:tx>
            <c:strRef>
              <c:f>家庭预算!$A$5</c:f>
              <c:strCache>
                <c:ptCount val="1"/>
                <c:pt idx="0">
                  <c:v>有线电视和上网费</c:v>
                </c:pt>
              </c:strCache>
            </c:strRef>
          </c:tx>
          <c:invertIfNegative val="0"/>
          <c:cat>
            <c:strRef>
              <c:f>家庭预算!$C$2:$N$2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 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家庭预算!$C$5:$N$5</c:f>
              <c:numCache>
                <c:formatCode>[$¥-804]#,##0_);[Red]\([$¥-804]#,##0\)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</c:numCache>
            </c:numRef>
          </c:val>
        </c:ser>
        <c:ser>
          <c:idx val="4"/>
          <c:order val="3"/>
          <c:tx>
            <c:strRef>
              <c:f>家庭预算!$A$6</c:f>
              <c:strCache>
                <c:ptCount val="1"/>
                <c:pt idx="0">
                  <c:v>食品杂货</c:v>
                </c:pt>
              </c:strCache>
            </c:strRef>
          </c:tx>
          <c:invertIfNegative val="0"/>
          <c:cat>
            <c:strRef>
              <c:f>家庭预算!$C$2:$N$2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 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家庭预算!$C$6:$N$6</c:f>
              <c:numCache>
                <c:formatCode>[$¥-804]#,##0_);[Red]\([$¥-804]#,##0\)</c:formatCode>
                <c:ptCount val="12"/>
                <c:pt idx="0">
                  <c:v>389</c:v>
                </c:pt>
                <c:pt idx="1">
                  <c:v>350</c:v>
                </c:pt>
                <c:pt idx="2">
                  <c:v>330</c:v>
                </c:pt>
                <c:pt idx="3">
                  <c:v>376</c:v>
                </c:pt>
                <c:pt idx="4">
                  <c:v>444</c:v>
                </c:pt>
                <c:pt idx="5">
                  <c:v>435</c:v>
                </c:pt>
                <c:pt idx="6">
                  <c:v>462</c:v>
                </c:pt>
                <c:pt idx="7">
                  <c:v>350</c:v>
                </c:pt>
                <c:pt idx="8">
                  <c:v>330</c:v>
                </c:pt>
                <c:pt idx="9">
                  <c:v>378</c:v>
                </c:pt>
                <c:pt idx="10">
                  <c:v>444</c:v>
                </c:pt>
                <c:pt idx="11">
                  <c:v>435</c:v>
                </c:pt>
              </c:numCache>
            </c:numRef>
          </c:val>
        </c:ser>
        <c:ser>
          <c:idx val="5"/>
          <c:order val="4"/>
          <c:tx>
            <c:strRef>
              <c:f>家庭预算!$A$7</c:f>
              <c:strCache>
                <c:ptCount val="1"/>
                <c:pt idx="0">
                  <c:v>电话费</c:v>
                </c:pt>
              </c:strCache>
            </c:strRef>
          </c:tx>
          <c:invertIfNegative val="0"/>
          <c:cat>
            <c:strRef>
              <c:f>家庭预算!$C$2:$N$2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 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家庭预算!$C$7:$N$7</c:f>
              <c:numCache>
                <c:formatCode>[$¥-804]#,##0_);[Red]\([$¥-804]#,##0\)</c:formatCode>
                <c:ptCount val="12"/>
                <c:pt idx="0">
                  <c:v>140</c:v>
                </c:pt>
                <c:pt idx="1">
                  <c:v>50.93</c:v>
                </c:pt>
                <c:pt idx="2">
                  <c:v>120</c:v>
                </c:pt>
                <c:pt idx="3">
                  <c:v>88</c:v>
                </c:pt>
                <c:pt idx="4">
                  <c:v>89</c:v>
                </c:pt>
                <c:pt idx="5">
                  <c:v>103</c:v>
                </c:pt>
                <c:pt idx="6">
                  <c:v>140</c:v>
                </c:pt>
                <c:pt idx="7">
                  <c:v>50.93</c:v>
                </c:pt>
                <c:pt idx="8">
                  <c:v>76</c:v>
                </c:pt>
                <c:pt idx="9">
                  <c:v>88</c:v>
                </c:pt>
                <c:pt idx="10">
                  <c:v>89</c:v>
                </c:pt>
                <c:pt idx="11">
                  <c:v>103</c:v>
                </c:pt>
              </c:numCache>
            </c:numRef>
          </c:val>
        </c:ser>
        <c:ser>
          <c:idx val="6"/>
          <c:order val="5"/>
          <c:tx>
            <c:strRef>
              <c:f>家庭预算!$A$8</c:f>
              <c:strCache>
                <c:ptCount val="1"/>
                <c:pt idx="0">
                  <c:v>车贷</c:v>
                </c:pt>
              </c:strCache>
            </c:strRef>
          </c:tx>
          <c:invertIfNegative val="0"/>
          <c:cat>
            <c:strRef>
              <c:f>家庭预算!$C$2:$N$2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 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十二月</c:v>
                </c:pt>
              </c:strCache>
            </c:strRef>
          </c:cat>
          <c:val>
            <c:numRef>
              <c:f>家庭预算!$C$8:$N$8</c:f>
              <c:numCache>
                <c:formatCode>[$¥-804]#,##0_);[Red]\([$¥-804]#,##0\)</c:formatCode>
                <c:ptCount val="12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450</c:v>
                </c:pt>
                <c:pt idx="6">
                  <c:v>450</c:v>
                </c:pt>
                <c:pt idx="7">
                  <c:v>1000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02112"/>
        <c:axId val="80780032"/>
      </c:barChart>
      <c:catAx>
        <c:axId val="88602112"/>
        <c:scaling>
          <c:orientation val="minMax"/>
        </c:scaling>
        <c:delete val="0"/>
        <c:axPos val="b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ea typeface="Microsoft YaHei" pitchFamily="34" charset="-122"/>
              </a:defRPr>
            </a:pPr>
            <a:endParaRPr lang="en-US"/>
          </a:p>
        </c:txPr>
        <c:crossAx val="80780032"/>
        <c:crosses val="autoZero"/>
        <c:auto val="1"/>
        <c:lblAlgn val="ctr"/>
        <c:lblOffset val="100"/>
        <c:noMultiLvlLbl val="0"/>
      </c:catAx>
      <c:valAx>
        <c:axId val="80780032"/>
        <c:scaling>
          <c:orientation val="minMax"/>
        </c:scaling>
        <c:delete val="0"/>
        <c:axPos val="l"/>
        <c:majorGridlines/>
        <c:numFmt formatCode="[$¥-804]#,##0_);[Red]\([$¥-804]#,##0\)" sourceLinked="1"/>
        <c:majorTickMark val="out"/>
        <c:minorTickMark val="none"/>
        <c:tickLblPos val="nextTo"/>
        <c:crossAx val="886021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aseline="0">
              <a:ea typeface="Microsoft YaHei" pitchFamily="34" charset="-122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</xdr:colOff>
      <xdr:row>15</xdr:row>
      <xdr:rowOff>176211</xdr:rowOff>
    </xdr:from>
    <xdr:to>
      <xdr:col>14</xdr:col>
      <xdr:colOff>1685925</xdr:colOff>
      <xdr:row>27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2:O9" totalsRowCount="1" headerRowDxfId="56" dataDxfId="55" totalsRowDxfId="54" dataCellStyle="Currency">
  <autoFilter ref="A2:O8"/>
  <tableColumns count="15">
    <tableColumn id="1" name="类别" totalsRowLabel="总计" dataDxfId="53" totalsRowDxfId="52"/>
    <tableColumn id="2" name="预算" totalsRowFunction="sum" dataDxfId="51" totalsRowDxfId="50" dataCellStyle="Currency"/>
    <tableColumn id="3" name="一月" totalsRowFunction="sum" dataDxfId="49" totalsRowDxfId="48" dataCellStyle="Currency"/>
    <tableColumn id="4" name="二月" totalsRowFunction="sum" dataDxfId="47" totalsRowDxfId="46" dataCellStyle="Currency"/>
    <tableColumn id="5" name="三月" totalsRowFunction="sum" dataDxfId="45" totalsRowDxfId="44" dataCellStyle="Currency"/>
    <tableColumn id="6" name="四月" totalsRowFunction="sum" dataDxfId="43" totalsRowDxfId="42" dataCellStyle="Currency"/>
    <tableColumn id="7" name="五月 " totalsRowFunction="sum" dataDxfId="41" totalsRowDxfId="40" dataCellStyle="Currency"/>
    <tableColumn id="8" name="六月" totalsRowFunction="sum" dataDxfId="39" totalsRowDxfId="38" dataCellStyle="Currency"/>
    <tableColumn id="10" name="七月" totalsRowFunction="sum" dataDxfId="37" totalsRowDxfId="36"/>
    <tableColumn id="11" name="八月" totalsRowFunction="sum" dataDxfId="35" totalsRowDxfId="34"/>
    <tableColumn id="12" name="九月" totalsRowFunction="sum" dataDxfId="33" totalsRowDxfId="32"/>
    <tableColumn id="13" name="十月" totalsRowFunction="sum" dataDxfId="31" totalsRowDxfId="30"/>
    <tableColumn id="14" name="十一月" totalsRowFunction="sum" dataDxfId="29" totalsRowDxfId="28"/>
    <tableColumn id="15" name="十二月" totalsRowFunction="sum" dataDxfId="27" totalsRowDxfId="26"/>
    <tableColumn id="9" name="趋势" dataDxfId="25" totalsRowDxfId="24" dataCellStyle="Currency"/>
  </tableColumns>
  <tableStyleInfo name="TableStyleLight13" showFirstColumn="1" showLastColumn="0" showRowStripes="1" showColumnStripes="0"/>
</table>
</file>

<file path=xl/tables/table2.xml><?xml version="1.0" encoding="utf-8"?>
<table xmlns="http://schemas.openxmlformats.org/spreadsheetml/2006/main" id="2" name="Table2" displayName="Table2" ref="A12:O15" headerRowDxfId="23" dataDxfId="22" headerRowCellStyle="Currency" dataCellStyle="Currency">
  <autoFilter ref="A12:O15"/>
  <tableColumns count="15">
    <tableColumn id="1" name="类别" totalsRowLabel="Total" dataDxfId="21" totalsRowDxfId="20"/>
    <tableColumn id="2" name="目标" totalsRowFunction="sum" dataDxfId="19" totalsRowDxfId="18" dataCellStyle="Currency"/>
    <tableColumn id="3" name="一月" totalsRowFunction="sum" dataDxfId="17" totalsRowDxfId="16" dataCellStyle="Currency"/>
    <tableColumn id="4" name="二月" totalsRowFunction="sum" dataDxfId="15" totalsRowDxfId="14" dataCellStyle="Currency"/>
    <tableColumn id="5" name="三月" totalsRowFunction="sum" dataDxfId="13" totalsRowDxfId="12" dataCellStyle="Currency"/>
    <tableColumn id="6" name="四月" totalsRowFunction="sum" dataDxfId="11" totalsRowDxfId="10" dataCellStyle="Currency"/>
    <tableColumn id="7" name="五月 " totalsRowFunction="sum" dataDxfId="9" totalsRowDxfId="8" dataCellStyle="Currency"/>
    <tableColumn id="8" name="六月" totalsRowFunction="sum" dataDxfId="7" dataCellStyle="Currency"/>
    <tableColumn id="10" name="七月" dataDxfId="6" dataCellStyle="Currency"/>
    <tableColumn id="11" name="八月" dataDxfId="5" dataCellStyle="Currency"/>
    <tableColumn id="12" name="九月" dataDxfId="4" dataCellStyle="Currency"/>
    <tableColumn id="13" name="十月" dataDxfId="3" dataCellStyle="Currency"/>
    <tableColumn id="14" name="十一月" dataDxfId="2" dataCellStyle="Currency"/>
    <tableColumn id="15" name="十二月" dataDxfId="1" dataCellStyle="Currency"/>
    <tableColumn id="9" name="实际总计" dataDxfId="0" dataCellStyle="Currency">
      <calculatedColumnFormula>SUM(Table2[[#This Row],[一月]:[十二月]])</calculatedColumnFormula>
    </tableColumn>
  </tableColumns>
  <tableStyleInfo name="TableStyleLight1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workbookViewId="0">
      <selection activeCell="A2" sqref="A2"/>
    </sheetView>
  </sheetViews>
  <sheetFormatPr defaultRowHeight="14.25"/>
  <cols>
    <col min="1" max="1" width="14.875" customWidth="1"/>
    <col min="2" max="2" width="11.125" customWidth="1"/>
    <col min="3" max="14" width="8.625" customWidth="1"/>
    <col min="15" max="15" width="22.375" customWidth="1"/>
  </cols>
  <sheetData>
    <row r="1" spans="1:15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9" customFormat="1" ht="17.25">
      <c r="A2" s="6" t="s">
        <v>1</v>
      </c>
      <c r="B2" s="7" t="s">
        <v>31</v>
      </c>
      <c r="C2" s="7" t="s">
        <v>6</v>
      </c>
      <c r="D2" s="7" t="s">
        <v>8</v>
      </c>
      <c r="E2" s="7" t="s">
        <v>10</v>
      </c>
      <c r="F2" s="7" t="s">
        <v>12</v>
      </c>
      <c r="G2" s="7" t="s">
        <v>14</v>
      </c>
      <c r="H2" s="7" t="s">
        <v>16</v>
      </c>
      <c r="I2" s="7" t="s">
        <v>18</v>
      </c>
      <c r="J2" s="7" t="s">
        <v>20</v>
      </c>
      <c r="K2" s="7" t="s">
        <v>22</v>
      </c>
      <c r="L2" s="7" t="s">
        <v>24</v>
      </c>
      <c r="M2" s="7" t="s">
        <v>26</v>
      </c>
      <c r="N2" s="7" t="s">
        <v>28</v>
      </c>
      <c r="O2" s="8" t="s">
        <v>29</v>
      </c>
    </row>
    <row r="3" spans="1:15" ht="16.5">
      <c r="A3" s="10" t="s">
        <v>32</v>
      </c>
      <c r="B3" s="17">
        <v>1100</v>
      </c>
      <c r="C3" s="18">
        <v>1100</v>
      </c>
      <c r="D3" s="18">
        <v>1100</v>
      </c>
      <c r="E3" s="18">
        <v>1100</v>
      </c>
      <c r="F3" s="18">
        <v>1100</v>
      </c>
      <c r="G3" s="18">
        <v>1100</v>
      </c>
      <c r="H3" s="18">
        <v>1100</v>
      </c>
      <c r="I3" s="18">
        <v>1100</v>
      </c>
      <c r="J3" s="18">
        <v>1100</v>
      </c>
      <c r="K3" s="18">
        <v>1100</v>
      </c>
      <c r="L3" s="18">
        <v>1100</v>
      </c>
      <c r="M3" s="18">
        <v>1100</v>
      </c>
      <c r="N3" s="18">
        <v>1100</v>
      </c>
      <c r="O3" s="1"/>
    </row>
    <row r="4" spans="1:15" ht="16.5">
      <c r="A4" s="11" t="s">
        <v>33</v>
      </c>
      <c r="B4" s="19">
        <v>300</v>
      </c>
      <c r="C4" s="20">
        <v>300</v>
      </c>
      <c r="D4" s="20">
        <v>298</v>
      </c>
      <c r="E4" s="20">
        <v>276</v>
      </c>
      <c r="F4" s="20">
        <v>258</v>
      </c>
      <c r="G4" s="20">
        <v>220</v>
      </c>
      <c r="H4" s="20">
        <v>200</v>
      </c>
      <c r="I4" s="20">
        <v>300</v>
      </c>
      <c r="J4" s="20">
        <v>298</v>
      </c>
      <c r="K4" s="20">
        <v>276</v>
      </c>
      <c r="L4" s="20">
        <v>258</v>
      </c>
      <c r="M4" s="20">
        <v>220</v>
      </c>
      <c r="N4" s="20">
        <v>200</v>
      </c>
      <c r="O4" s="2"/>
    </row>
    <row r="5" spans="1:15" ht="16.5">
      <c r="A5" s="11" t="s">
        <v>34</v>
      </c>
      <c r="B5" s="19">
        <v>90</v>
      </c>
      <c r="C5" s="20">
        <v>90</v>
      </c>
      <c r="D5" s="20">
        <v>90</v>
      </c>
      <c r="E5" s="20">
        <v>90</v>
      </c>
      <c r="F5" s="20">
        <v>90</v>
      </c>
      <c r="G5" s="20">
        <v>90</v>
      </c>
      <c r="H5" s="20">
        <v>90</v>
      </c>
      <c r="I5" s="20">
        <v>90</v>
      </c>
      <c r="J5" s="20">
        <v>90</v>
      </c>
      <c r="K5" s="20">
        <v>90</v>
      </c>
      <c r="L5" s="20">
        <v>90</v>
      </c>
      <c r="M5" s="20">
        <v>90</v>
      </c>
      <c r="N5" s="20">
        <v>90</v>
      </c>
      <c r="O5" s="2"/>
    </row>
    <row r="6" spans="1:15" ht="16.5">
      <c r="A6" s="11" t="s">
        <v>35</v>
      </c>
      <c r="B6" s="19">
        <v>350</v>
      </c>
      <c r="C6" s="20">
        <v>389</v>
      </c>
      <c r="D6" s="20">
        <v>350</v>
      </c>
      <c r="E6" s="20">
        <v>330</v>
      </c>
      <c r="F6" s="20">
        <v>376</v>
      </c>
      <c r="G6" s="20">
        <v>444</v>
      </c>
      <c r="H6" s="20">
        <v>435</v>
      </c>
      <c r="I6" s="20">
        <v>462</v>
      </c>
      <c r="J6" s="20">
        <v>350</v>
      </c>
      <c r="K6" s="20">
        <v>330</v>
      </c>
      <c r="L6" s="20">
        <v>378</v>
      </c>
      <c r="M6" s="20">
        <v>444</v>
      </c>
      <c r="N6" s="20">
        <v>435</v>
      </c>
      <c r="O6" s="2"/>
    </row>
    <row r="7" spans="1:15" ht="16.5">
      <c r="A7" s="12" t="s">
        <v>2</v>
      </c>
      <c r="B7" s="19">
        <v>100</v>
      </c>
      <c r="C7" s="20">
        <v>140</v>
      </c>
      <c r="D7" s="20">
        <v>50.93</v>
      </c>
      <c r="E7" s="20">
        <v>120</v>
      </c>
      <c r="F7" s="20">
        <v>88</v>
      </c>
      <c r="G7" s="20">
        <v>89</v>
      </c>
      <c r="H7" s="20">
        <v>103</v>
      </c>
      <c r="I7" s="20">
        <v>140</v>
      </c>
      <c r="J7" s="20">
        <v>50.93</v>
      </c>
      <c r="K7" s="20">
        <v>76</v>
      </c>
      <c r="L7" s="20">
        <v>88</v>
      </c>
      <c r="M7" s="20">
        <v>89</v>
      </c>
      <c r="N7" s="20">
        <v>103</v>
      </c>
      <c r="O7" s="2"/>
    </row>
    <row r="8" spans="1:15" ht="16.5">
      <c r="A8" s="12" t="s">
        <v>3</v>
      </c>
      <c r="B8" s="21">
        <v>450</v>
      </c>
      <c r="C8" s="22">
        <v>450</v>
      </c>
      <c r="D8" s="22">
        <v>450</v>
      </c>
      <c r="E8" s="22">
        <v>450</v>
      </c>
      <c r="F8" s="22">
        <v>450</v>
      </c>
      <c r="G8" s="22">
        <v>450</v>
      </c>
      <c r="H8" s="22">
        <v>450</v>
      </c>
      <c r="I8" s="22">
        <v>450</v>
      </c>
      <c r="J8" s="22">
        <v>1000</v>
      </c>
      <c r="K8" s="22">
        <v>450</v>
      </c>
      <c r="L8" s="22">
        <v>450</v>
      </c>
      <c r="M8" s="22">
        <v>450</v>
      </c>
      <c r="N8" s="22">
        <v>450</v>
      </c>
      <c r="O8" s="2"/>
    </row>
    <row r="9" spans="1:15" ht="16.5">
      <c r="A9" s="11" t="s">
        <v>4</v>
      </c>
      <c r="B9" s="19">
        <f>SUBTOTAL(109,Table1[预算])</f>
        <v>2390</v>
      </c>
      <c r="C9" s="20">
        <f>SUBTOTAL(109,Table1[一月])</f>
        <v>2469</v>
      </c>
      <c r="D9" s="20">
        <f>SUBTOTAL(109,Table1[二月])</f>
        <v>2338.9300000000003</v>
      </c>
      <c r="E9" s="20">
        <f>SUBTOTAL(109,Table1[三月])</f>
        <v>2366</v>
      </c>
      <c r="F9" s="20">
        <f>SUBTOTAL(109,Table1[四月])</f>
        <v>2362</v>
      </c>
      <c r="G9" s="20">
        <f>SUBTOTAL(109,Table1[[五月 ]])</f>
        <v>2393</v>
      </c>
      <c r="H9" s="20">
        <f>SUBTOTAL(109,Table1[六月])</f>
        <v>2378</v>
      </c>
      <c r="I9" s="20">
        <f>SUBTOTAL(109,Table1[七月])</f>
        <v>2542</v>
      </c>
      <c r="J9" s="20">
        <f>SUBTOTAL(109,Table1[八月])</f>
        <v>2888.9300000000003</v>
      </c>
      <c r="K9" s="20">
        <f>SUBTOTAL(109,Table1[九月])</f>
        <v>2322</v>
      </c>
      <c r="L9" s="20">
        <f>SUBTOTAL(109,Table1[十月])</f>
        <v>2364</v>
      </c>
      <c r="M9" s="20">
        <f>SUBTOTAL(109,Table1[十一月])</f>
        <v>2393</v>
      </c>
      <c r="N9" s="20">
        <f>SUBTOTAL(109,Table1[十二月])</f>
        <v>2378</v>
      </c>
      <c r="O9" s="5"/>
    </row>
    <row r="10" spans="1:15" ht="16.5">
      <c r="A10" s="3"/>
      <c r="B10" s="23" t="s">
        <v>36</v>
      </c>
      <c r="C10" s="24">
        <f>SUM($B$9-C9)</f>
        <v>-79</v>
      </c>
      <c r="D10" s="24">
        <f>SUM($B$9-D9)</f>
        <v>51.069999999999709</v>
      </c>
      <c r="E10" s="24">
        <f t="shared" ref="E10:N10" si="0">SUM($B$9-E9)</f>
        <v>24</v>
      </c>
      <c r="F10" s="24">
        <f t="shared" si="0"/>
        <v>28</v>
      </c>
      <c r="G10" s="24">
        <f>SUM($B$9-G9)</f>
        <v>-3</v>
      </c>
      <c r="H10" s="24">
        <f t="shared" si="0"/>
        <v>12</v>
      </c>
      <c r="I10" s="24">
        <f>SUM($B$9-I9)</f>
        <v>-152</v>
      </c>
      <c r="J10" s="24">
        <f>SUM($B$9-J9)</f>
        <v>-498.93000000000029</v>
      </c>
      <c r="K10" s="24">
        <f t="shared" si="0"/>
        <v>68</v>
      </c>
      <c r="L10" s="24">
        <f t="shared" si="0"/>
        <v>26</v>
      </c>
      <c r="M10" s="24">
        <f t="shared" si="0"/>
        <v>-3</v>
      </c>
      <c r="N10" s="24">
        <f t="shared" si="0"/>
        <v>12</v>
      </c>
      <c r="O10" s="4"/>
    </row>
    <row r="11" spans="1:15" ht="39" customHeight="1">
      <c r="A11" s="27" t="s">
        <v>37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5" s="9" customFormat="1" ht="17.25">
      <c r="A12" s="13" t="s">
        <v>1</v>
      </c>
      <c r="B12" s="14" t="s">
        <v>38</v>
      </c>
      <c r="C12" s="15" t="s">
        <v>5</v>
      </c>
      <c r="D12" s="15" t="s">
        <v>7</v>
      </c>
      <c r="E12" s="15" t="s">
        <v>9</v>
      </c>
      <c r="F12" s="15" t="s">
        <v>11</v>
      </c>
      <c r="G12" s="15" t="s">
        <v>13</v>
      </c>
      <c r="H12" s="15" t="s">
        <v>15</v>
      </c>
      <c r="I12" s="15" t="s">
        <v>17</v>
      </c>
      <c r="J12" s="15" t="s">
        <v>19</v>
      </c>
      <c r="K12" s="15" t="s">
        <v>21</v>
      </c>
      <c r="L12" s="15" t="s">
        <v>23</v>
      </c>
      <c r="M12" s="15" t="s">
        <v>25</v>
      </c>
      <c r="N12" s="15" t="s">
        <v>27</v>
      </c>
      <c r="O12" s="16" t="s">
        <v>30</v>
      </c>
    </row>
    <row r="13" spans="1:15" ht="16.5">
      <c r="A13" s="13" t="s">
        <v>39</v>
      </c>
      <c r="B13" s="25">
        <v>6000</v>
      </c>
      <c r="C13" s="26">
        <v>800</v>
      </c>
      <c r="D13" s="26">
        <v>500</v>
      </c>
      <c r="E13" s="26">
        <v>120</v>
      </c>
      <c r="F13" s="26">
        <v>600</v>
      </c>
      <c r="G13" s="26">
        <v>550</v>
      </c>
      <c r="H13" s="26">
        <v>240</v>
      </c>
      <c r="I13" s="26">
        <v>800</v>
      </c>
      <c r="J13" s="26">
        <v>500</v>
      </c>
      <c r="K13" s="26">
        <v>120</v>
      </c>
      <c r="L13" s="26">
        <v>600</v>
      </c>
      <c r="M13" s="26">
        <v>0</v>
      </c>
      <c r="N13" s="26">
        <v>240</v>
      </c>
      <c r="O13" s="25">
        <f>SUM(Table2[[#This Row],[一月]:[十二月]])</f>
        <v>5070</v>
      </c>
    </row>
    <row r="14" spans="1:15" ht="16.5">
      <c r="A14" s="13" t="s">
        <v>40</v>
      </c>
      <c r="B14" s="25">
        <v>3000</v>
      </c>
      <c r="C14" s="26">
        <v>200</v>
      </c>
      <c r="D14" s="26">
        <v>250</v>
      </c>
      <c r="E14" s="26">
        <v>120</v>
      </c>
      <c r="F14" s="26">
        <v>300</v>
      </c>
      <c r="G14" s="26">
        <v>250</v>
      </c>
      <c r="H14" s="26">
        <v>150</v>
      </c>
      <c r="I14" s="26">
        <v>200</v>
      </c>
      <c r="J14" s="26">
        <v>250</v>
      </c>
      <c r="K14" s="26">
        <v>120</v>
      </c>
      <c r="L14" s="26">
        <v>300</v>
      </c>
      <c r="M14" s="26">
        <v>250</v>
      </c>
      <c r="N14" s="26">
        <v>150</v>
      </c>
      <c r="O14" s="25">
        <f>SUM(Table2[[#This Row],[一月]:[十二月]])</f>
        <v>2540</v>
      </c>
    </row>
    <row r="15" spans="1:15" ht="16.5">
      <c r="A15" s="13" t="s">
        <v>41</v>
      </c>
      <c r="B15" s="25">
        <v>1500</v>
      </c>
      <c r="C15" s="26">
        <v>100</v>
      </c>
      <c r="D15" s="26">
        <v>150</v>
      </c>
      <c r="E15" s="26">
        <v>200</v>
      </c>
      <c r="F15" s="26">
        <v>100</v>
      </c>
      <c r="G15" s="26">
        <v>100</v>
      </c>
      <c r="H15" s="26">
        <v>50</v>
      </c>
      <c r="I15" s="26">
        <v>100</v>
      </c>
      <c r="J15" s="26">
        <v>150</v>
      </c>
      <c r="K15" s="26">
        <v>200</v>
      </c>
      <c r="L15" s="26">
        <v>100</v>
      </c>
      <c r="M15" s="26">
        <v>100</v>
      </c>
      <c r="N15" s="26">
        <v>50</v>
      </c>
      <c r="O15" s="25">
        <f>SUM(Table2[[#This Row],[一月]:[十二月]])</f>
        <v>1400</v>
      </c>
    </row>
  </sheetData>
  <mergeCells count="2">
    <mergeCell ref="A1:N1"/>
    <mergeCell ref="A11:N11"/>
  </mergeCells>
  <phoneticPr fontId="5" type="noConversion"/>
  <conditionalFormatting sqref="C10:H10">
    <cfRule type="colorScale" priority="13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O13">
    <cfRule type="dataBar" priority="12">
      <dataBar>
        <cfvo type="num" val="0"/>
        <cfvo type="num" val="$B$13"/>
        <color rgb="FF63C384"/>
      </dataBar>
      <extLst>
        <ext xmlns:x14="http://schemas.microsoft.com/office/spreadsheetml/2009/9/main" uri="{B025F937-C7B1-47D3-B67F-A62EFF666E3E}">
          <x14:id>{B801372A-FCFE-4178-9B92-5180C962FB4E}</x14:id>
        </ext>
      </extLst>
    </cfRule>
  </conditionalFormatting>
  <conditionalFormatting sqref="O14">
    <cfRule type="dataBar" priority="11">
      <dataBar>
        <cfvo type="num" val="0"/>
        <cfvo type="num" val="$B$14"/>
        <color rgb="FF63C384"/>
      </dataBar>
      <extLst>
        <ext xmlns:x14="http://schemas.microsoft.com/office/spreadsheetml/2009/9/main" uri="{B025F937-C7B1-47D3-B67F-A62EFF666E3E}">
          <x14:id>{EFFDDFD4-AC58-4BC5-BACB-1CBEF8133261}</x14:id>
        </ext>
      </extLst>
    </cfRule>
  </conditionalFormatting>
  <conditionalFormatting sqref="O15">
    <cfRule type="dataBar" priority="10">
      <dataBar>
        <cfvo type="num" val="0"/>
        <cfvo type="num" val="$B$15"/>
        <color rgb="FF63C384"/>
      </dataBar>
      <extLst>
        <ext xmlns:x14="http://schemas.microsoft.com/office/spreadsheetml/2009/9/main" uri="{B025F937-C7B1-47D3-B67F-A62EFF666E3E}">
          <x14:id>{1C99A51C-B934-4E62-B527-B174AC422DDA}</x14:id>
        </ext>
      </extLst>
    </cfRule>
  </conditionalFormatting>
  <conditionalFormatting sqref="J10:N10">
    <cfRule type="colorScale" priority="2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I10">
    <cfRule type="colorScale" priority="1">
      <colorScale>
        <cfvo type="min"/>
        <cfvo type="num" val="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landscape" horizontalDpi="4294967293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801372A-FCFE-4178-9B92-5180C962FB4E}">
            <x14:dataBar minLength="0" maxLength="100" gradient="0">
              <x14:cfvo type="num">
                <xm:f>0</xm:f>
              </x14:cfvo>
              <x14:cfvo type="num">
                <xm:f>$B$13</xm:f>
              </x14:cfvo>
              <x14:negativeFillColor rgb="FFFF0000"/>
              <x14:axisColor rgb="FF000000"/>
            </x14:dataBar>
          </x14:cfRule>
          <xm:sqref>O13</xm:sqref>
        </x14:conditionalFormatting>
        <x14:conditionalFormatting xmlns:xm="http://schemas.microsoft.com/office/excel/2006/main">
          <x14:cfRule type="dataBar" id="{EFFDDFD4-AC58-4BC5-BACB-1CBEF8133261}">
            <x14:dataBar minLength="0" maxLength="100" gradient="0">
              <x14:cfvo type="num">
                <xm:f>0</xm:f>
              </x14:cfvo>
              <x14:cfvo type="num">
                <xm:f>$B$14</xm:f>
              </x14:cfvo>
              <x14:negativeFillColor rgb="FFFF0000"/>
              <x14:axisColor rgb="FF000000"/>
            </x14:dataBar>
          </x14:cfRule>
          <xm:sqref>O14</xm:sqref>
        </x14:conditionalFormatting>
        <x14:conditionalFormatting xmlns:xm="http://schemas.microsoft.com/office/excel/2006/main">
          <x14:cfRule type="dataBar" id="{1C99A51C-B934-4E62-B527-B174AC422DDA}">
            <x14:dataBar minLength="0" maxLength="100" gradient="0">
              <x14:cfvo type="num">
                <xm:f>0</xm:f>
              </x14:cfvo>
              <x14:cfvo type="num">
                <xm:f>$B$15</xm:f>
              </x14:cfvo>
              <x14:negativeFillColor rgb="FFFF0000"/>
              <x14:axisColor rgb="FF000000"/>
            </x14:dataBar>
          </x14:cfRule>
          <xm:sqref>O15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92D050"/>
          <x14:colorLow rgb="FFFF0000"/>
          <x14:sparklines>
            <x14:sparkline>
              <xm:f>家庭预算!I10:N10</xm:f>
              <xm:sqref>O10</xm:sqref>
            </x14:sparkline>
          </x14:sparklines>
        </x14:sparklineGroup>
        <x14:sparklineGroup displayEmptyCellsAs="gap" markers="1" high="1" low="1" negative="1">
          <x14:colorSeries theme="4" tint="-0.499984740745262"/>
          <x14:colorNegative rgb="FFFF0000"/>
          <x14:colorAxis rgb="FF000000"/>
          <x14:colorMarkers theme="4" tint="-0.499984740745262"/>
          <x14:colorFirst theme="4" tint="0.39997558519241921"/>
          <x14:colorLast theme="4" tint="0.39997558519241921"/>
          <x14:colorHigh rgb="FFFF0000"/>
          <x14:colorLow rgb="FF92D050"/>
          <x14:sparklines>
            <x14:sparkline>
              <xm:f>家庭预算!C3:H3</xm:f>
              <xm:sqref>O3</xm:sqref>
            </x14:sparkline>
            <x14:sparkline>
              <xm:f>家庭预算!C4:H4</xm:f>
              <xm:sqref>O4</xm:sqref>
            </x14:sparkline>
            <x14:sparkline>
              <xm:f>家庭预算!C5:H5</xm:f>
              <xm:sqref>O5</xm:sqref>
            </x14:sparkline>
            <x14:sparkline>
              <xm:f>家庭预算!C6:H6</xm:f>
              <xm:sqref>O6</xm:sqref>
            </x14:sparkline>
            <x14:sparkline>
              <xm:f>家庭预算!C7:H7</xm:f>
              <xm:sqref>O7</xm:sqref>
            </x14:sparkline>
            <x14:sparkline>
              <xm:f>家庭预算!C8:H8</xm:f>
              <xm:sqref>O8</xm:sqref>
            </x14:sparkline>
            <x14:sparkline>
              <xm:f>家庭预算!C9:H9</xm:f>
              <xm:sqref>O9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05c3888-6285-45d0-bd76-60a9ac2d738c">english</DirectSourceMarket>
    <ApprovalStatus xmlns="905c3888-6285-45d0-bd76-60a9ac2d738c">InProgress</ApprovalStatus>
    <MarketSpecific xmlns="905c3888-6285-45d0-bd76-60a9ac2d738c">false</MarketSpecific>
    <PrimaryImageGen xmlns="905c3888-6285-45d0-bd76-60a9ac2d738c">true</PrimaryImageGen>
    <ThumbnailAssetId xmlns="905c3888-6285-45d0-bd76-60a9ac2d738c" xsi:nil="true"/>
    <LegacyData xmlns="905c3888-6285-45d0-bd76-60a9ac2d738c" xsi:nil="true"/>
    <BlockPublish xmlns="905c3888-6285-45d0-bd76-60a9ac2d738c">false</BlockPublish>
    <BusinessGroup xmlns="905c3888-6285-45d0-bd76-60a9ac2d738c" xsi:nil="true"/>
    <TPFriendlyName xmlns="905c3888-6285-45d0-bd76-60a9ac2d738c" xsi:nil="true"/>
    <NumericId xmlns="905c3888-6285-45d0-bd76-60a9ac2d738c" xsi:nil="true"/>
    <APEditor xmlns="905c3888-6285-45d0-bd76-60a9ac2d738c">
      <UserInfo>
        <DisplayName/>
        <AccountId xsi:nil="true"/>
        <AccountType/>
      </UserInfo>
    </APEditor>
    <SourceTitle xmlns="905c3888-6285-45d0-bd76-60a9ac2d738c" xsi:nil="true"/>
    <OpenTemplate xmlns="905c3888-6285-45d0-bd76-60a9ac2d738c">true</OpenTemplate>
    <UALocComments xmlns="905c3888-6285-45d0-bd76-60a9ac2d738c" xsi:nil="true"/>
    <IntlLangReviewDate xmlns="905c3888-6285-45d0-bd76-60a9ac2d738c">2010-11-04T19:53:00+00:00</IntlLangReviewDate>
    <PublishStatusLookup xmlns="905c3888-6285-45d0-bd76-60a9ac2d738c">
      <Value>343374</Value>
      <Value>440915</Value>
    </PublishStatusLookup>
    <ParentAssetId xmlns="905c3888-6285-45d0-bd76-60a9ac2d738c" xsi:nil="true"/>
    <LastPublishResultLookup xmlns="905c3888-6285-45d0-bd76-60a9ac2d738c" xsi:nil="true"/>
    <MachineTranslated xmlns="905c3888-6285-45d0-bd76-60a9ac2d738c">false</MachineTranslated>
    <Providers xmlns="905c3888-6285-45d0-bd76-60a9ac2d738c" xsi:nil="true"/>
    <OriginalSourceMarket xmlns="905c3888-6285-45d0-bd76-60a9ac2d738c">english</OriginalSourceMarket>
    <APDescription xmlns="905c3888-6285-45d0-bd76-60a9ac2d738c" xsi:nil="true"/>
    <ClipArtFilename xmlns="905c3888-6285-45d0-bd76-60a9ac2d738c" xsi:nil="true"/>
    <IntlLangReview xmlns="905c3888-6285-45d0-bd76-60a9ac2d738c" xsi:nil="true"/>
    <UAProjectedTotalWords xmlns="905c3888-6285-45d0-bd76-60a9ac2d738c" xsi:nil="true"/>
    <OutputCachingOn xmlns="905c3888-6285-45d0-bd76-60a9ac2d738c">false</OutputCachingOn>
    <ContentItem xmlns="905c3888-6285-45d0-bd76-60a9ac2d738c" xsi:nil="true"/>
    <AverageRating xmlns="905c3888-6285-45d0-bd76-60a9ac2d738c" xsi:nil="true"/>
    <TPInstallLocation xmlns="905c3888-6285-45d0-bd76-60a9ac2d738c" xsi:nil="true"/>
    <APAuthor xmlns="905c3888-6285-45d0-bd76-60a9ac2d738c">
      <UserInfo>
        <DisplayName>NORTHAMERICA\mkaur</DisplayName>
        <AccountId>92</AccountId>
        <AccountType/>
      </UserInfo>
    </APAuthor>
    <TPCommandLine xmlns="905c3888-6285-45d0-bd76-60a9ac2d738c" xsi:nil="true"/>
    <TPAppVersion xmlns="905c3888-6285-45d0-bd76-60a9ac2d738c" xsi:nil="true"/>
    <EditorialStatus xmlns="905c3888-6285-45d0-bd76-60a9ac2d738c" xsi:nil="true"/>
    <LastModifiedDateTime xmlns="905c3888-6285-45d0-bd76-60a9ac2d738c">2010-11-04T19:53:00+00:00</LastModifiedDateTime>
    <PublishTargets xmlns="905c3888-6285-45d0-bd76-60a9ac2d738c">OfficeOnline</PublishTargets>
    <TPLaunchHelpLinkType xmlns="905c3888-6285-45d0-bd76-60a9ac2d738c">Template</TPLaunchHelpLinkType>
    <TimesCloned xmlns="905c3888-6285-45d0-bd76-60a9ac2d738c" xsi:nil="true"/>
    <Provider xmlns="905c3888-6285-45d0-bd76-60a9ac2d738c" xsi:nil="true"/>
    <AcquiredFrom xmlns="905c3888-6285-45d0-bd76-60a9ac2d738c">Internal MS</AcquiredFrom>
    <FriendlyTitle xmlns="905c3888-6285-45d0-bd76-60a9ac2d738c" xsi:nil="true"/>
    <LastHandOff xmlns="905c3888-6285-45d0-bd76-60a9ac2d738c" xsi:nil="true"/>
    <AssetStart xmlns="905c3888-6285-45d0-bd76-60a9ac2d738c">2010-11-04T19:53:39+00:00</AssetStart>
    <TPClientViewer xmlns="905c3888-6285-45d0-bd76-60a9ac2d738c" xsi:nil="true"/>
    <UACurrentWords xmlns="905c3888-6285-45d0-bd76-60a9ac2d738c" xsi:nil="true"/>
    <ArtSampleDocs xmlns="905c3888-6285-45d0-bd76-60a9ac2d738c" xsi:nil="true"/>
    <UALocRecommendation xmlns="905c3888-6285-45d0-bd76-60a9ac2d738c">Localize</UALocRecommendation>
    <Manager xmlns="905c3888-6285-45d0-bd76-60a9ac2d738c" xsi:nil="true"/>
    <ShowIn xmlns="905c3888-6285-45d0-bd76-60a9ac2d738c">Show everywhere</ShowIn>
    <UANotes xmlns="905c3888-6285-45d0-bd76-60a9ac2d738c" xsi:nil="true"/>
    <TemplateStatus xmlns="905c3888-6285-45d0-bd76-60a9ac2d738c" xsi:nil="true"/>
    <CSXHash xmlns="905c3888-6285-45d0-bd76-60a9ac2d738c" xsi:nil="true"/>
    <Downloads xmlns="905c3888-6285-45d0-bd76-60a9ac2d738c">0</Downloads>
    <VoteCount xmlns="905c3888-6285-45d0-bd76-60a9ac2d738c" xsi:nil="true"/>
    <OOCacheId xmlns="905c3888-6285-45d0-bd76-60a9ac2d738c" xsi:nil="true"/>
    <IsDeleted xmlns="905c3888-6285-45d0-bd76-60a9ac2d738c">false</IsDeleted>
    <AssetExpire xmlns="905c3888-6285-45d0-bd76-60a9ac2d738c">2029-05-12T07:00:00+00:00</AssetExpire>
    <DSATActionTaken xmlns="905c3888-6285-45d0-bd76-60a9ac2d738c" xsi:nil="true"/>
    <CSXSubmissionMarket xmlns="905c3888-6285-45d0-bd76-60a9ac2d738c" xsi:nil="true"/>
    <TPExecutable xmlns="905c3888-6285-45d0-bd76-60a9ac2d738c" xsi:nil="true"/>
    <EditorialTags xmlns="905c3888-6285-45d0-bd76-60a9ac2d738c" xsi:nil="true"/>
    <SubmitterId xmlns="905c3888-6285-45d0-bd76-60a9ac2d738c" xsi:nil="true"/>
    <ApprovalLog xmlns="905c3888-6285-45d0-bd76-60a9ac2d738c" xsi:nil="true"/>
    <BugNumber xmlns="905c3888-6285-45d0-bd76-60a9ac2d738c" xsi:nil="true"/>
    <CSXSubmissionDate xmlns="905c3888-6285-45d0-bd76-60a9ac2d738c" xsi:nil="true"/>
    <CSXUpdate xmlns="905c3888-6285-45d0-bd76-60a9ac2d738c">false</CSXUpdate>
    <AssetType xmlns="905c3888-6285-45d0-bd76-60a9ac2d738c" xsi:nil="true"/>
    <Milestone xmlns="905c3888-6285-45d0-bd76-60a9ac2d738c" xsi:nil="true"/>
    <OriginAsset xmlns="905c3888-6285-45d0-bd76-60a9ac2d738c" xsi:nil="true"/>
    <TPComponent xmlns="905c3888-6285-45d0-bd76-60a9ac2d738c" xsi:nil="true"/>
    <AssetId xmlns="905c3888-6285-45d0-bd76-60a9ac2d738c">TP102264310</AssetId>
    <PolicheckWords xmlns="905c3888-6285-45d0-bd76-60a9ac2d738c" xsi:nil="true"/>
    <TPLaunchHelpLink xmlns="905c3888-6285-45d0-bd76-60a9ac2d738c" xsi:nil="true"/>
    <IntlLocPriority xmlns="905c3888-6285-45d0-bd76-60a9ac2d738c" xsi:nil="true"/>
    <TPApplication xmlns="905c3888-6285-45d0-bd76-60a9ac2d738c" xsi:nil="true"/>
    <CrawlForDependencies xmlns="905c3888-6285-45d0-bd76-60a9ac2d738c">false</CrawlForDependencies>
    <PlannedPubDate xmlns="905c3888-6285-45d0-bd76-60a9ac2d738c">2010-11-04T19:53:00+00:00</PlannedPubDate>
    <HandoffToMSDN xmlns="905c3888-6285-45d0-bd76-60a9ac2d738c">2010-11-04T19:53:00+00:00</HandoffToMSDN>
    <IntlLangReviewer xmlns="905c3888-6285-45d0-bd76-60a9ac2d738c" xsi:nil="true"/>
    <TrustLevel xmlns="905c3888-6285-45d0-bd76-60a9ac2d738c">1 Microsoft Managed Content</TrustLevel>
    <IsSearchable xmlns="905c3888-6285-45d0-bd76-60a9ac2d738c">true</IsSearchable>
    <TemplateTemplateType xmlns="905c3888-6285-45d0-bd76-60a9ac2d738c">Excel Spreadsheet Template</TemplateTemplateType>
    <TPNamespace xmlns="905c3888-6285-45d0-bd76-60a9ac2d738c" xsi:nil="true"/>
    <Markets xmlns="905c3888-6285-45d0-bd76-60a9ac2d738c"/>
    <Description0 xmlns="a0b64b53-fba7-43ca-b952-90e5e74773dd" xsi:nil="true"/>
    <Component0 xmlns="a0b64b53-fba7-43ca-b952-90e5e74773dd" xsi:nil="true"/>
    <FeatureTagsTaxHTField0 xmlns="905c3888-6285-45d0-bd76-60a9ac2d738c">
      <Terms xmlns="http://schemas.microsoft.com/office/infopath/2007/PartnerControls"/>
    </FeatureTagsTaxHTField0>
    <LocOverallLocStatusLookup xmlns="905c3888-6285-45d0-bd76-60a9ac2d738c" xsi:nil="true"/>
    <LocPublishedLinkedAssetsLookup xmlns="905c3888-6285-45d0-bd76-60a9ac2d738c" xsi:nil="true"/>
    <InternalTagsTaxHTField0 xmlns="905c3888-6285-45d0-bd76-60a9ac2d738c">
      <Terms xmlns="http://schemas.microsoft.com/office/infopath/2007/PartnerControls"/>
    </InternalTagsTaxHTField0>
    <LocComments xmlns="905c3888-6285-45d0-bd76-60a9ac2d738c" xsi:nil="true"/>
    <LocProcessedForMarketsLookup xmlns="905c3888-6285-45d0-bd76-60a9ac2d738c" xsi:nil="true"/>
    <LocalizationTagsTaxHTField0 xmlns="905c3888-6285-45d0-bd76-60a9ac2d738c">
      <Terms xmlns="http://schemas.microsoft.com/office/infopath/2007/PartnerControls"/>
    </LocalizationTagsTaxHTField0>
    <LocLastLocAttemptVersionTypeLookup xmlns="905c3888-6285-45d0-bd76-60a9ac2d738c" xsi:nil="true"/>
    <CampaignTagsTaxHTField0 xmlns="905c3888-6285-45d0-bd76-60a9ac2d738c">
      <Terms xmlns="http://schemas.microsoft.com/office/infopath/2007/PartnerControls"/>
    </CampaignTagsTaxHTField0>
    <LocManualTestRequired xmlns="905c3888-6285-45d0-bd76-60a9ac2d738c" xsi:nil="true"/>
    <RecommendationsModifier xmlns="905c3888-6285-45d0-bd76-60a9ac2d738c" xsi:nil="true"/>
    <LocOverallPreviewStatusLookup xmlns="905c3888-6285-45d0-bd76-60a9ac2d738c" xsi:nil="true"/>
    <LocOverallPublishStatusLookup xmlns="905c3888-6285-45d0-bd76-60a9ac2d738c" xsi:nil="true"/>
    <TaxCatchAll xmlns="905c3888-6285-45d0-bd76-60a9ac2d738c"/>
    <LocNewPublishedVersionLookup xmlns="905c3888-6285-45d0-bd76-60a9ac2d738c" xsi:nil="true"/>
    <LocPublishedDependentAssetsLookup xmlns="905c3888-6285-45d0-bd76-60a9ac2d738c" xsi:nil="true"/>
    <LocOverallHandbackStatusLookup xmlns="905c3888-6285-45d0-bd76-60a9ac2d738c" xsi:nil="true"/>
    <LocProcessedForHandoffsLookup xmlns="905c3888-6285-45d0-bd76-60a9ac2d738c" xsi:nil="true"/>
    <LocLastLocAttemptVersionLookup xmlns="905c3888-6285-45d0-bd76-60a9ac2d738c">70118</LocLastLocAttemptVersionLookup>
    <LocRecommendedHandoff xmlns="905c3888-6285-45d0-bd76-60a9ac2d738c" xsi:nil="true"/>
    <ScenarioTagsTaxHTField0 xmlns="905c3888-6285-45d0-bd76-60a9ac2d738c">
      <Terms xmlns="http://schemas.microsoft.com/office/infopath/2007/PartnerControls"/>
    </ScenarioTagsTaxHTField0>
    <OriginalRelease xmlns="905c3888-6285-45d0-bd76-60a9ac2d738c">14</OriginalRelease>
    <LocMarketGroupTiers2 xmlns="905c3888-6285-45d0-bd76-60a9ac2d738c" xsi:nil="true"/>
  </documentManagement>
</p:properties>
</file>

<file path=customXml/itemProps1.xml><?xml version="1.0" encoding="utf-8"?>
<ds:datastoreItem xmlns:ds="http://schemas.openxmlformats.org/officeDocument/2006/customXml" ds:itemID="{89746843-B7C3-4BF8-92CD-E6EF5AB54A00}"/>
</file>

<file path=customXml/itemProps2.xml><?xml version="1.0" encoding="utf-8"?>
<ds:datastoreItem xmlns:ds="http://schemas.openxmlformats.org/officeDocument/2006/customXml" ds:itemID="{18A0DCC7-390D-430E-817E-A59B5E39B9F9}"/>
</file>

<file path=customXml/itemProps3.xml><?xml version="1.0" encoding="utf-8"?>
<ds:datastoreItem xmlns:ds="http://schemas.openxmlformats.org/officeDocument/2006/customXml" ds:itemID="{BF22F59E-8212-4E12-8555-2C36EA40EF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家庭预算</vt:lpstr>
      <vt:lpstr>家庭预算!Print_Area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2010-10-20T00:42:22Z</dcterms:created>
  <dcterms:modified xsi:type="dcterms:W3CDTF">2012-05-25T12:00:30Z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Order">
    <vt:r8>13044500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