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0730" windowHeight="11760"/>
  </bookViews>
  <sheets>
    <sheet name="Bảng điều khiển" sheetId="1" r:id="rId1"/>
    <sheet name="Tài sản có" sheetId="2" r:id="rId2"/>
    <sheet name="Tài sản nợ" sheetId="3" r:id="rId3"/>
    <sheet name="tính toán" sheetId="4" state="hidden" r:id="rId4"/>
  </sheets>
  <definedNames>
    <definedName name="NetWorth">'tính toán'!$C$23</definedName>
    <definedName name="_xlnm.Print_Area" localSheetId="0">'Bảng điều khiển'!$A$1:$K$31</definedName>
    <definedName name="_xlnm.Print_Area" localSheetId="1">'Tài sản có'!$A$1:$L$32</definedName>
    <definedName name="_xlnm.Print_Area" localSheetId="2">'Tài sản nợ'!$A$1:$M$32</definedName>
    <definedName name="_xlnm.Print_Area" localSheetId="3">'tính toán'!$A$1:$V$49</definedName>
    <definedName name="TotalAssets">'tính toán'!$C$15</definedName>
    <definedName name="TotalLiabilites">'tính toán'!$C$20</definedName>
  </definedNames>
  <calcPr calcId="145621"/>
</workbook>
</file>

<file path=xl/calcChain.xml><?xml version="1.0" encoding="utf-8"?>
<calcChain xmlns="http://schemas.openxmlformats.org/spreadsheetml/2006/main">
  <c r="B14" i="4" l="1"/>
  <c r="B13" i="4"/>
  <c r="C19" i="4"/>
  <c r="C18" i="4"/>
  <c r="B19" i="4"/>
  <c r="B18" i="4"/>
  <c r="C14" i="4"/>
  <c r="C13" i="4"/>
  <c r="C12" i="4"/>
  <c r="B12" i="4"/>
  <c r="C11" i="4"/>
  <c r="B11" i="4"/>
  <c r="C20" i="4" l="1"/>
  <c r="C15" i="4"/>
  <c r="B12" i="3" l="1"/>
  <c r="G11" i="1"/>
  <c r="B12" i="2"/>
  <c r="D11" i="1"/>
  <c r="C23" i="4"/>
  <c r="B11" i="1" s="1"/>
  <c r="I13" i="2"/>
  <c r="I13" i="3"/>
  <c r="E13" i="3"/>
  <c r="I23" i="2"/>
  <c r="E23" i="2"/>
  <c r="E13" i="2"/>
</calcChain>
</file>

<file path=xl/sharedStrings.xml><?xml version="1.0" encoding="utf-8"?>
<sst xmlns="http://schemas.openxmlformats.org/spreadsheetml/2006/main" count="89" uniqueCount="63">
  <si>
    <t>401K</t>
  </si>
  <si>
    <t>SEP</t>
  </si>
  <si>
    <t>ESOP</t>
  </si>
  <si>
    <t>SUBTOTAL</t>
  </si>
  <si>
    <t xml:space="preserve"> </t>
  </si>
  <si>
    <t>BẢNG ĐIỀU KHIỂN</t>
  </si>
  <si>
    <t>TÓM TẮT GIÁ TRỊ RÒNG</t>
  </si>
  <si>
    <t>GIÁ TRỊ RÒNG</t>
  </si>
  <si>
    <t>TỔNG TÀI SẢN CÓ</t>
  </si>
  <si>
    <t>TỔNG TÀI SẢN NỢ</t>
  </si>
  <si>
    <t>TIỀN MẶT</t>
  </si>
  <si>
    <t>CÁC KHOẢN ĐẦU TƯ</t>
  </si>
  <si>
    <t>HƯU TRÍ</t>
  </si>
  <si>
    <t>CÁ NHÂN</t>
  </si>
  <si>
    <t>KHÔNG BẢO ĐẢM</t>
  </si>
  <si>
    <t>CÓ BẢO ĐẢM</t>
  </si>
  <si>
    <t>TÀI SẢN CÓ</t>
  </si>
  <si>
    <t>GIÁ TRỊ</t>
  </si>
  <si>
    <t>TIỀN MẶT HIỆN CÓ</t>
  </si>
  <si>
    <t>TÀI KHOẢN SÉC</t>
  </si>
  <si>
    <t>TÀI KHOẢN TIẾT KIỆM</t>
  </si>
  <si>
    <t>TÀI KHOẢN THỊ TRƯỜNG TIỀN TỆ</t>
  </si>
  <si>
    <t>TÀI KHOẢN QUỸ THỊ TRƯỜNG TIỀN TỆ</t>
  </si>
  <si>
    <t>CHỨNG CHỈ TIỀN GỬI</t>
  </si>
  <si>
    <t>GIÁ TRỊ TIỀN MẶT CỦA BẢO HIỂM NHÂN THỌ</t>
  </si>
  <si>
    <t>TỔNG PHỤ</t>
  </si>
  <si>
    <t>CỔ PHIẾU</t>
  </si>
  <si>
    <t>TRÁI PHIẾU</t>
  </si>
  <si>
    <t>ĐẦU TƯ QUỸ TƯƠNG HỖ</t>
  </si>
  <si>
    <t>LỢI TỨC CỘNG TÁC</t>
  </si>
  <si>
    <t>CÁC KHOẢN ĐẦU TƯ KHÁC</t>
  </si>
  <si>
    <t>LƯƠNG HƯU</t>
  </si>
  <si>
    <t>TÀI KHOẢN IRA</t>
  </si>
  <si>
    <t>TÀI KHOẢN KEOGH</t>
  </si>
  <si>
    <t>CHỖ Ở CHÍNH</t>
  </si>
  <si>
    <t>CHỖ Ở THỨ HAI</t>
  </si>
  <si>
    <t>BỘ SƯU TẬP</t>
  </si>
  <si>
    <t>XE HƠI</t>
  </si>
  <si>
    <t>ĐỒ ĐẠC TRONG NHÀ</t>
  </si>
  <si>
    <t>LÔNG THÚ &amp; NỮ TRANG</t>
  </si>
  <si>
    <t>CÁC TÀI SẢN KHÁC</t>
  </si>
  <si>
    <t>TÀI SẢN NỢ</t>
  </si>
  <si>
    <t>NỢ</t>
  </si>
  <si>
    <t>THẺ TÍN DỤNG</t>
  </si>
  <si>
    <t>TÀI KHOẢN PHÍ</t>
  </si>
  <si>
    <t>KHOẢN VAY HỌC TẬP</t>
  </si>
  <si>
    <t>CẤP DƯỠNG</t>
  </si>
  <si>
    <t>CHI PHÍ NUÔI CON</t>
  </si>
  <si>
    <t>NGHĨA VỤ THUẾ</t>
  </si>
  <si>
    <t>KHÁC</t>
  </si>
  <si>
    <t>Khoản vay mua xe hơi</t>
  </si>
  <si>
    <t>Khoản vay mua xe chuyên dụng cho kỳ nghỉ</t>
  </si>
  <si>
    <t>Khoản vay mua Vật dụng</t>
  </si>
  <si>
    <t>Khoản vay Thế chấp mua nhà</t>
  </si>
  <si>
    <t>Khoản vay Sở hữu nhà</t>
  </si>
  <si>
    <t>Khoản vay khác</t>
  </si>
  <si>
    <t>Nghĩa vụ Thuế</t>
  </si>
  <si>
    <t>Khác</t>
  </si>
  <si>
    <t>*** Cần duy trì chế độ ẩn trang này ***</t>
  </si>
  <si>
    <t>Tổng Tài sản có</t>
  </si>
  <si>
    <t>TỔNG tài sản nợ</t>
  </si>
  <si>
    <t>Giá trị Ròng</t>
  </si>
  <si>
    <t>TRÁI PHIẾU KHO BẠC HOA 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</si>
</sst>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_-* #,##0\ [$₫-42A]_-;\-* #,##0\ [$₫-42A]_-;_-* &quot;-&quot;??\ [$₫-42A]_-;_-@_-"/>
  </numFmts>
  <fonts count="19">
    <font>
      <sz val="9"/>
      <color theme="1"/>
      <name val="Franklin Gothic Medium"/>
      <family val="2"/>
      <scheme val="minor"/>
    </font>
    <font>
      <sz val="26"/>
      <color theme="3"/>
      <name val="Franklin Gothic Medium"/>
      <family val="2"/>
      <scheme val="major"/>
    </font>
    <font>
      <sz val="14"/>
      <color theme="3"/>
      <name val="Franklin Gothic Medium"/>
      <family val="2"/>
      <scheme val="major"/>
    </font>
    <font>
      <sz val="11"/>
      <color theme="3"/>
      <name val="Franklin Gothic Medium"/>
      <family val="2"/>
      <scheme val="major"/>
    </font>
    <font>
      <sz val="24"/>
      <color theme="3"/>
      <name val="Franklin Gothic Medium"/>
      <family val="2"/>
      <scheme val="major"/>
    </font>
    <font>
      <sz val="9"/>
      <color theme="1"/>
      <name val="Times New Roman"/>
      <family val="1"/>
    </font>
    <font>
      <sz val="26"/>
      <color theme="3"/>
      <name val="Times New Roman"/>
      <family val="1"/>
    </font>
    <font>
      <sz val="14"/>
      <color theme="3"/>
      <name val="Times New Roman"/>
      <family val="1"/>
    </font>
    <font>
      <sz val="45"/>
      <color theme="1"/>
      <name val="Times New Roman"/>
      <family val="1"/>
    </font>
    <font>
      <sz val="28"/>
      <color theme="1"/>
      <name val="Times New Roman"/>
      <family val="1"/>
    </font>
    <font>
      <sz val="24"/>
      <color theme="3"/>
      <name val="Times New Roman"/>
      <family val="1"/>
    </font>
    <font>
      <sz val="34"/>
      <color theme="1"/>
      <name val="Times New Roman"/>
      <family val="1"/>
    </font>
    <font>
      <sz val="16"/>
      <color theme="1"/>
      <name val="Times New Roman"/>
      <family val="1"/>
    </font>
    <font>
      <sz val="11"/>
      <color theme="3"/>
      <name val="Times New Roman"/>
      <family val="1"/>
    </font>
    <font>
      <sz val="11"/>
      <color theme="1"/>
      <name val="Times New Roman"/>
      <family val="1"/>
    </font>
    <font>
      <sz val="13"/>
      <color theme="1"/>
      <name val="Times New Roman"/>
      <family val="1"/>
    </font>
    <font>
      <sz val="24"/>
      <color theme="1"/>
      <name val="Times New Roman"/>
      <family val="1"/>
    </font>
    <font>
      <sz val="11"/>
      <color theme="0"/>
      <name val="Times New Roman"/>
      <family val="1"/>
    </font>
    <font>
      <sz val="6"/>
      <name val="Franklin Gothic Medium"/>
      <family val="3"/>
      <charset val="128"/>
      <scheme val="minor"/>
    </font>
  </fonts>
  <fills count="6">
    <fill>
      <patternFill patternType="none"/>
    </fill>
    <fill>
      <patternFill patternType="gray125"/>
    </fill>
    <fill>
      <patternFill patternType="solid">
        <fgColor theme="7" tint="0.79998168889431442"/>
        <bgColor theme="7" tint="0.79998168889431442"/>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s>
  <borders count="13">
    <border>
      <left/>
      <right/>
      <top/>
      <bottom/>
      <diagonal/>
    </border>
    <border>
      <left style="mediumDashed">
        <color theme="7"/>
      </left>
      <right/>
      <top/>
      <bottom/>
      <diagonal/>
    </border>
    <border>
      <left/>
      <right/>
      <top/>
      <bottom style="thick">
        <color theme="7"/>
      </bottom>
      <diagonal/>
    </border>
    <border>
      <left/>
      <right style="mediumDashed">
        <color theme="7"/>
      </right>
      <top/>
      <bottom style="thick">
        <color theme="7"/>
      </bottom>
      <diagonal/>
    </border>
    <border>
      <left style="mediumDashed">
        <color theme="7"/>
      </left>
      <right/>
      <top/>
      <bottom style="thick">
        <color theme="7"/>
      </bottom>
      <diagonal/>
    </border>
    <border>
      <left/>
      <right style="mediumDashed">
        <color theme="7"/>
      </right>
      <top/>
      <bottom/>
      <diagonal/>
    </border>
    <border>
      <left/>
      <right/>
      <top/>
      <bottom style="mediumDashed">
        <color theme="7"/>
      </bottom>
      <diagonal/>
    </border>
    <border>
      <left/>
      <right style="mediumDashed">
        <color theme="7"/>
      </right>
      <top/>
      <bottom style="mediumDashed">
        <color theme="7"/>
      </bottom>
      <diagonal/>
    </border>
    <border>
      <left/>
      <right style="mediumDashed">
        <color theme="7"/>
      </right>
      <top style="mediumDashed">
        <color theme="7"/>
      </top>
      <bottom/>
      <diagonal/>
    </border>
    <border>
      <left style="mediumDashed">
        <color theme="7"/>
      </left>
      <right/>
      <top/>
      <bottom style="mediumDashed">
        <color theme="7"/>
      </bottom>
      <diagonal/>
    </border>
    <border>
      <left/>
      <right/>
      <top style="mediumDashed">
        <color theme="7"/>
      </top>
      <bottom/>
      <diagonal/>
    </border>
    <border>
      <left/>
      <right/>
      <top/>
      <bottom style="medium">
        <color theme="7"/>
      </bottom>
      <diagonal/>
    </border>
    <border>
      <left/>
      <right/>
      <top style="medium">
        <color theme="7"/>
      </top>
      <bottom style="medium">
        <color theme="7"/>
      </bottom>
      <diagonal/>
    </border>
  </borders>
  <cellStyleXfs count="5">
    <xf numFmtId="0" fontId="0" fillId="2" borderId="0"/>
    <xf numFmtId="0" fontId="4" fillId="0" borderId="0" applyNumberFormat="0" applyFill="0" applyBorder="0" applyAlignment="0" applyProtection="0"/>
    <xf numFmtId="0" fontId="2" fillId="0" borderId="0" applyNumberFormat="0" applyFill="0" applyBorder="0" applyProtection="0">
      <alignment horizontal="left" indent="2"/>
    </xf>
    <xf numFmtId="0" fontId="3" fillId="0" borderId="0" applyNumberFormat="0" applyFill="0" applyBorder="0" applyAlignment="0" applyProtection="0"/>
    <xf numFmtId="0" fontId="1" fillId="0" borderId="0" applyNumberFormat="0" applyFill="0" applyBorder="0" applyAlignment="0" applyProtection="0"/>
  </cellStyleXfs>
  <cellXfs count="48">
    <xf numFmtId="0" fontId="0" fillId="2" borderId="0" xfId="0"/>
    <xf numFmtId="0" fontId="5" fillId="2" borderId="0" xfId="0" applyFont="1"/>
    <xf numFmtId="0" fontId="5" fillId="2" borderId="0" xfId="0" applyFont="1" applyAlignment="1">
      <alignment horizontal="left" indent="1"/>
    </xf>
    <xf numFmtId="0" fontId="6" fillId="2" borderId="2" xfId="4" applyFont="1" applyFill="1" applyBorder="1" applyAlignment="1">
      <alignment horizontal="left" indent="1"/>
    </xf>
    <xf numFmtId="0" fontId="5" fillId="2" borderId="2" xfId="0" applyFont="1" applyBorder="1"/>
    <xf numFmtId="0" fontId="5" fillId="2" borderId="3" xfId="0" applyFont="1" applyBorder="1"/>
    <xf numFmtId="0" fontId="7" fillId="2" borderId="2" xfId="2" applyFont="1" applyFill="1" applyBorder="1">
      <alignment horizontal="left" indent="2"/>
    </xf>
    <xf numFmtId="0" fontId="5" fillId="2" borderId="1" xfId="0" applyFont="1" applyBorder="1"/>
    <xf numFmtId="0" fontId="5" fillId="2" borderId="0" xfId="0" applyFont="1" applyBorder="1"/>
    <xf numFmtId="0" fontId="5" fillId="2" borderId="5" xfId="0" applyFont="1" applyBorder="1"/>
    <xf numFmtId="164" fontId="8" fillId="2" borderId="9" xfId="0" applyNumberFormat="1" applyFont="1" applyBorder="1" applyAlignment="1">
      <alignment horizontal="center"/>
    </xf>
    <xf numFmtId="164" fontId="8" fillId="2" borderId="7" xfId="0" applyNumberFormat="1" applyFont="1" applyBorder="1" applyAlignment="1">
      <alignment horizontal="center"/>
    </xf>
    <xf numFmtId="164" fontId="8" fillId="2" borderId="6" xfId="0" applyNumberFormat="1" applyFont="1" applyBorder="1" applyAlignment="1">
      <alignment horizontal="center"/>
    </xf>
    <xf numFmtId="0" fontId="10" fillId="2" borderId="0" xfId="1" applyFont="1" applyFill="1" applyAlignment="1">
      <alignment horizontal="center" vertical="center"/>
    </xf>
    <xf numFmtId="0" fontId="11" fillId="2" borderId="1" xfId="0" applyFont="1" applyBorder="1" applyAlignment="1">
      <alignment horizontal="center"/>
    </xf>
    <xf numFmtId="0" fontId="7" fillId="2" borderId="10" xfId="2" applyFont="1" applyFill="1" applyBorder="1" applyAlignment="1">
      <alignment horizontal="left" indent="1"/>
    </xf>
    <xf numFmtId="0" fontId="12" fillId="2" borderId="8" xfId="0" applyFont="1" applyBorder="1" applyAlignment="1">
      <alignment horizontal="center"/>
    </xf>
    <xf numFmtId="0" fontId="12" fillId="2" borderId="10" xfId="0" applyFont="1" applyBorder="1" applyAlignment="1">
      <alignment horizontal="center"/>
    </xf>
    <xf numFmtId="0" fontId="13" fillId="2" borderId="11" xfId="3" applyFont="1" applyFill="1" applyBorder="1" applyAlignment="1">
      <alignment horizontal="left" vertical="center" indent="4"/>
    </xf>
    <xf numFmtId="0" fontId="14" fillId="2" borderId="5" xfId="0" applyFont="1" applyBorder="1" applyAlignment="1">
      <alignment horizontal="left" indent="4"/>
    </xf>
    <xf numFmtId="0" fontId="14" fillId="2" borderId="0" xfId="0" applyFont="1" applyBorder="1" applyAlignment="1">
      <alignment horizontal="left" indent="4"/>
    </xf>
    <xf numFmtId="0" fontId="13" fillId="2" borderId="12" xfId="3" applyFont="1" applyFill="1" applyBorder="1" applyAlignment="1">
      <alignment horizontal="left" vertical="center" indent="4"/>
    </xf>
    <xf numFmtId="0" fontId="14" fillId="2" borderId="0" xfId="0" applyFont="1"/>
    <xf numFmtId="0" fontId="15" fillId="2" borderId="0" xfId="0" applyFont="1" applyBorder="1" applyAlignment="1">
      <alignment horizontal="left" indent="4"/>
    </xf>
    <xf numFmtId="0" fontId="15" fillId="2" borderId="5" xfId="0" applyFont="1" applyBorder="1" applyAlignment="1">
      <alignment horizontal="left" indent="4"/>
    </xf>
    <xf numFmtId="0" fontId="7" fillId="2" borderId="4" xfId="2" applyFont="1" applyFill="1" applyBorder="1">
      <alignment horizontal="left" indent="2"/>
    </xf>
    <xf numFmtId="0" fontId="5" fillId="2" borderId="2" xfId="0"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indent="1"/>
    </xf>
    <xf numFmtId="3" fontId="5" fillId="2" borderId="0" xfId="0" applyNumberFormat="1" applyFont="1" applyFill="1" applyBorder="1" applyAlignment="1">
      <alignment horizontal="right" vertical="center" indent="1"/>
    </xf>
    <xf numFmtId="0" fontId="5" fillId="2" borderId="0" xfId="0" applyFont="1" applyAlignment="1">
      <alignment horizontal="right" vertical="center" indent="1"/>
    </xf>
    <xf numFmtId="0" fontId="5" fillId="2" borderId="0" xfId="0" applyFont="1" applyFill="1" applyBorder="1" applyAlignment="1">
      <alignment horizontal="left"/>
    </xf>
    <xf numFmtId="3" fontId="5" fillId="2" borderId="0" xfId="0" applyNumberFormat="1" applyFont="1" applyFill="1" applyBorder="1" applyAlignment="1">
      <alignment horizontal="right" indent="1"/>
    </xf>
    <xf numFmtId="0" fontId="16" fillId="2" borderId="0" xfId="0" applyFont="1" applyAlignment="1">
      <alignment vertical="center"/>
    </xf>
    <xf numFmtId="0" fontId="5" fillId="2" borderId="0" xfId="0" applyFont="1" applyAlignment="1">
      <alignment horizontal="center"/>
    </xf>
    <xf numFmtId="0" fontId="12" fillId="2" borderId="3" xfId="0" applyFont="1" applyBorder="1" applyAlignment="1">
      <alignment horizontal="left" indent="1"/>
    </xf>
    <xf numFmtId="0" fontId="17" fillId="5" borderId="0" xfId="0" applyFont="1" applyFill="1"/>
    <xf numFmtId="165" fontId="17" fillId="5" borderId="0" xfId="0" applyNumberFormat="1" applyFont="1" applyFill="1" applyAlignment="1">
      <alignment horizontal="right" indent="1"/>
    </xf>
    <xf numFmtId="0" fontId="17" fillId="3" borderId="0" xfId="0" applyFont="1" applyFill="1"/>
    <xf numFmtId="165" fontId="17" fillId="3" borderId="0" xfId="0" applyNumberFormat="1" applyFont="1" applyFill="1" applyAlignment="1">
      <alignment horizontal="right" indent="1"/>
    </xf>
    <xf numFmtId="165" fontId="5" fillId="2" borderId="0" xfId="0" applyNumberFormat="1" applyFont="1"/>
    <xf numFmtId="0" fontId="17" fillId="4" borderId="0" xfId="0" applyFont="1" applyFill="1"/>
    <xf numFmtId="165" fontId="17" fillId="4" borderId="0" xfId="0" applyNumberFormat="1" applyFont="1" applyFill="1" applyAlignment="1">
      <alignment horizontal="right" indent="1"/>
    </xf>
    <xf numFmtId="165" fontId="9" fillId="2" borderId="6" xfId="0" applyNumberFormat="1" applyFont="1" applyBorder="1" applyAlignment="1">
      <alignment horizontal="center"/>
    </xf>
    <xf numFmtId="165" fontId="16" fillId="2" borderId="6" xfId="0" applyNumberFormat="1" applyFont="1" applyBorder="1" applyAlignment="1">
      <alignment horizontal="center"/>
    </xf>
    <xf numFmtId="0" fontId="5" fillId="2" borderId="0" xfId="0" applyFont="1" applyAlignment="1">
      <alignment horizontal="center"/>
    </xf>
    <xf numFmtId="165" fontId="9" fillId="2" borderId="0" xfId="0" applyNumberFormat="1" applyFont="1" applyAlignment="1">
      <alignment horizontal="center" vertical="center"/>
    </xf>
    <xf numFmtId="0" fontId="10" fillId="2" borderId="0" xfId="1" applyFont="1" applyFill="1" applyAlignment="1">
      <alignment horizontal="center"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Title" xfId="4" builtinId="15" customBuiltin="1"/>
  </cellStyles>
  <dxfs count="78">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right" vertical="center" textRotation="0" wrapText="0" indent="1" justifyLastLine="0" shrinkToFit="0" readingOrder="0"/>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right" vertical="center" textRotation="0" wrapText="0" indent="1" justifyLastLine="0" shrinkToFit="0" readingOrder="0"/>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right" vertical="center" textRotation="0" wrapText="0" indent="1" justifyLastLine="0" shrinkToFit="0" readingOrder="0"/>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numFmt numFmtId="3" formatCode="#,##0"/>
      <fill>
        <patternFill patternType="solid">
          <fgColor theme="7" tint="0.79998168889431442"/>
          <bgColor theme="7" tint="0.79998168889431442"/>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b val="0"/>
        <i val="0"/>
        <strike val="0"/>
        <condense val="0"/>
        <extend val="0"/>
        <outline val="0"/>
        <shadow val="0"/>
        <u val="none"/>
        <vertAlign val="baseline"/>
        <sz val="9"/>
        <color theme="1"/>
        <name val="Times New Roman"/>
        <scheme val="none"/>
      </font>
      <fill>
        <patternFill patternType="solid">
          <fgColor theme="7" tint="0.79998168889431442"/>
          <bgColor theme="7" tint="0.79998168889431442"/>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ill>
        <patternFill>
          <bgColor theme="0"/>
        </patternFill>
      </fill>
    </dxf>
    <dxf>
      <fill>
        <patternFill>
          <bgColor theme="7" tint="0.79998168889431442"/>
        </patternFill>
      </fill>
    </dxf>
    <dxf>
      <font>
        <b val="0"/>
        <i val="0"/>
        <color theme="0"/>
      </font>
      <fill>
        <patternFill>
          <bgColor theme="4"/>
        </patternFill>
      </fill>
      <border>
        <left style="medium">
          <color theme="4"/>
        </left>
      </border>
    </dxf>
    <dxf>
      <border>
        <left style="mediumDashed">
          <color theme="7"/>
        </left>
      </border>
    </dxf>
    <dxf>
      <fill>
        <patternFill>
          <bgColor theme="0"/>
        </patternFill>
      </fill>
    </dxf>
    <dxf>
      <fill>
        <patternFill>
          <bgColor theme="7" tint="0.79998168889431442"/>
        </patternFill>
      </fill>
    </dxf>
    <dxf>
      <font>
        <b val="0"/>
        <i val="0"/>
        <color theme="0"/>
      </font>
      <fill>
        <patternFill>
          <bgColor theme="5"/>
        </patternFill>
      </fill>
      <border>
        <left style="medium">
          <color theme="5"/>
        </left>
      </border>
    </dxf>
    <dxf>
      <border>
        <left style="mediumDashed">
          <color theme="7"/>
        </left>
      </border>
    </dxf>
    <dxf>
      <fill>
        <patternFill>
          <bgColor theme="0"/>
        </patternFill>
      </fill>
    </dxf>
    <dxf>
      <fill>
        <patternFill>
          <bgColor theme="7" tint="0.79998168889431442"/>
        </patternFill>
      </fill>
    </dxf>
    <dxf>
      <font>
        <b val="0"/>
        <i val="0"/>
        <color theme="0"/>
      </font>
      <fill>
        <patternFill>
          <bgColor theme="8"/>
        </patternFill>
      </fill>
      <border>
        <left style="medium">
          <color theme="8"/>
        </left>
      </border>
    </dxf>
    <dxf>
      <border>
        <left style="mediumDashed">
          <color theme="7"/>
        </left>
      </border>
    </dxf>
    <dxf>
      <fill>
        <patternFill>
          <bgColor theme="0"/>
        </patternFill>
      </fill>
    </dxf>
    <dxf>
      <fill>
        <patternFill>
          <bgColor theme="7" tint="0.79998168889431442"/>
        </patternFill>
      </fill>
    </dxf>
    <dxf>
      <font>
        <b val="0"/>
        <i val="0"/>
        <color theme="0"/>
      </font>
      <fill>
        <patternFill>
          <bgColor theme="9"/>
        </patternFill>
      </fill>
      <border>
        <left style="medium">
          <color theme="9"/>
        </left>
      </border>
    </dxf>
    <dxf>
      <border>
        <left style="mediumDashed">
          <color theme="7"/>
        </left>
      </border>
    </dxf>
    <dxf>
      <fill>
        <patternFill>
          <bgColor theme="0"/>
        </patternFill>
      </fill>
    </dxf>
    <dxf>
      <fill>
        <patternFill>
          <bgColor theme="7" tint="0.79998168889431442"/>
        </patternFill>
      </fill>
    </dxf>
    <dxf>
      <font>
        <b val="0"/>
        <i val="0"/>
        <color theme="0"/>
      </font>
      <fill>
        <patternFill>
          <bgColor theme="6"/>
        </patternFill>
      </fill>
      <border>
        <left style="medium">
          <color theme="6"/>
        </left>
      </border>
    </dxf>
    <dxf>
      <border>
        <left style="mediumDashed">
          <color theme="7"/>
        </left>
      </border>
    </dxf>
    <dxf>
      <fill>
        <patternFill>
          <bgColor theme="0"/>
        </patternFill>
      </fill>
    </dxf>
    <dxf>
      <fill>
        <patternFill>
          <bgColor theme="7" tint="0.79998168889431442"/>
        </patternFill>
      </fill>
    </dxf>
    <dxf>
      <font>
        <b val="0"/>
        <i val="0"/>
        <color theme="0"/>
      </font>
      <fill>
        <patternFill>
          <bgColor theme="7"/>
        </patternFill>
      </fill>
      <border>
        <left style="medium">
          <color theme="7"/>
        </left>
      </border>
    </dxf>
    <dxf>
      <border>
        <left style="mediumDashed">
          <color theme="7"/>
        </left>
      </border>
    </dxf>
  </dxfs>
  <tableStyles count="6" defaultTableStyle="Cash Table" defaultPivotStyle="PivotStyleLight16">
    <tableStyle name="Cash Table" pivot="0" count="4">
      <tableStyleElement type="wholeTable" dxfId="77"/>
      <tableStyleElement type="headerRow" dxfId="76"/>
      <tableStyleElement type="firstColumn" dxfId="75"/>
      <tableStyleElement type="secondRowStripe" dxfId="74"/>
    </tableStyle>
    <tableStyle name="Investment Table" pivot="0" count="4">
      <tableStyleElement type="wholeTable" dxfId="73"/>
      <tableStyleElement type="headerRow" dxfId="72"/>
      <tableStyleElement type="firstColumn" dxfId="71"/>
      <tableStyleElement type="secondRowStripe" dxfId="70"/>
    </tableStyle>
    <tableStyle name="Personal Table" pivot="0" count="4">
      <tableStyleElement type="wholeTable" dxfId="69"/>
      <tableStyleElement type="headerRow" dxfId="68"/>
      <tableStyleElement type="firstColumn" dxfId="67"/>
      <tableStyleElement type="secondRowStripe" dxfId="66"/>
    </tableStyle>
    <tableStyle name="Retirement Table" pivot="0" count="4">
      <tableStyleElement type="wholeTable" dxfId="65"/>
      <tableStyleElement type="headerRow" dxfId="64"/>
      <tableStyleElement type="firstColumn" dxfId="63"/>
      <tableStyleElement type="secondRowStripe" dxfId="62"/>
    </tableStyle>
    <tableStyle name="Secured Table" pivot="0" count="4">
      <tableStyleElement type="wholeTable" dxfId="61"/>
      <tableStyleElement type="headerRow" dxfId="60"/>
      <tableStyleElement type="firstColumn" dxfId="59"/>
      <tableStyleElement type="secondRowStripe" dxfId="58"/>
    </tableStyle>
    <tableStyle name="Unsecured Table" pivot="0" count="4">
      <tableStyleElement type="wholeTable" dxfId="57"/>
      <tableStyleElement type="headerRow" dxfId="56"/>
      <tableStyleElement type="firstColumn" dxfId="55"/>
      <tableStyleElement type="secondRowStripe" dxfId="54"/>
    </tableStyle>
  </tableStyles>
  <colors>
    <mruColors>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0246420625532"/>
          <c:y val="0"/>
          <c:w val="0.67240386747130665"/>
          <c:h val="0.95828778929224556"/>
        </c:manualLayout>
      </c:layout>
      <c:doughnutChart>
        <c:varyColors val="1"/>
        <c:ser>
          <c:idx val="0"/>
          <c:order val="0"/>
          <c:tx>
            <c:v>Tài sản có</c:v>
          </c:tx>
          <c:dPt>
            <c:idx val="0"/>
            <c:bubble3D val="0"/>
            <c:spPr>
              <a:solidFill>
                <a:schemeClr val="accent4"/>
              </a:solidFill>
            </c:spPr>
          </c:dPt>
          <c:dPt>
            <c:idx val="1"/>
            <c:bubble3D val="0"/>
            <c:spPr>
              <a:solidFill>
                <a:schemeClr val="accent3"/>
              </a:solidFill>
            </c:spPr>
          </c:dPt>
          <c:dPt>
            <c:idx val="2"/>
            <c:bubble3D val="0"/>
            <c:spPr>
              <a:solidFill>
                <a:schemeClr val="accent5"/>
              </a:solidFill>
            </c:spPr>
          </c:dPt>
          <c:dPt>
            <c:idx val="3"/>
            <c:bubble3D val="0"/>
            <c:spPr>
              <a:solidFill>
                <a:schemeClr val="accent6"/>
              </a:solidFill>
            </c:spPr>
          </c:dPt>
          <c:cat>
            <c:strRef>
              <c:f>'tính toán'!$B$11:$B$14</c:f>
              <c:strCache>
                <c:ptCount val="4"/>
                <c:pt idx="0">
                  <c:v>TIỀN MẶT</c:v>
                </c:pt>
                <c:pt idx="1">
                  <c:v>CÁC KHOẢN ĐẦU TƯ</c:v>
                </c:pt>
                <c:pt idx="2">
                  <c:v>HƯU TRÍ</c:v>
                </c:pt>
                <c:pt idx="3">
                  <c:v>CÁ NHÂN</c:v>
                </c:pt>
              </c:strCache>
            </c:strRef>
          </c:cat>
          <c:val>
            <c:numRef>
              <c:f>'tính toán'!$C$11:$C$14</c:f>
              <c:numCache>
                <c:formatCode>_-* #,##0\ [$₫-42A]_-;\-* #,##0\ [$₫-42A]_-;_-* "-"??\ [$₫-42A]_-;_-@_-</c:formatCode>
                <c:ptCount val="4"/>
                <c:pt idx="0">
                  <c:v>900640000</c:v>
                </c:pt>
                <c:pt idx="1">
                  <c:v>312000000</c:v>
                </c:pt>
                <c:pt idx="2">
                  <c:v>956800000</c:v>
                </c:pt>
                <c:pt idx="3">
                  <c:v>5751200000</c:v>
                </c:pt>
              </c:numCache>
            </c:numRef>
          </c:val>
        </c:ser>
        <c:dLbls>
          <c:showLegendKey val="0"/>
          <c:showVal val="0"/>
          <c:showCatName val="0"/>
          <c:showSerName val="0"/>
          <c:showPercent val="0"/>
          <c:showBubbleSize val="0"/>
          <c:showLeaderLines val="1"/>
        </c:dLbls>
        <c:firstSliceAng val="0"/>
        <c:holeSize val="59"/>
      </c:doughnut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69362621041322"/>
          <c:y val="0"/>
          <c:w val="0.71263539302086132"/>
          <c:h val="0.96586746363003551"/>
        </c:manualLayout>
      </c:layout>
      <c:doughnutChart>
        <c:varyColors val="1"/>
        <c:ser>
          <c:idx val="0"/>
          <c:order val="0"/>
          <c:tx>
            <c:v>Tài sản nợ</c:v>
          </c:tx>
          <c:dPt>
            <c:idx val="0"/>
            <c:bubble3D val="0"/>
            <c:spPr>
              <a:solidFill>
                <a:schemeClr val="accent1"/>
              </a:solidFill>
            </c:spPr>
          </c:dPt>
          <c:dPt>
            <c:idx val="1"/>
            <c:bubble3D val="0"/>
            <c:spPr>
              <a:solidFill>
                <a:schemeClr val="accent2"/>
              </a:solidFill>
            </c:spPr>
          </c:dPt>
          <c:cat>
            <c:strRef>
              <c:f>'tính toán'!$B$18:$B$19</c:f>
              <c:strCache>
                <c:ptCount val="2"/>
                <c:pt idx="0">
                  <c:v>KHÔNG BẢO ĐẢM</c:v>
                </c:pt>
                <c:pt idx="1">
                  <c:v>CÓ BẢO ĐẢM</c:v>
                </c:pt>
              </c:strCache>
            </c:strRef>
          </c:cat>
          <c:val>
            <c:numRef>
              <c:f>'tính toán'!$C$18:$C$19</c:f>
              <c:numCache>
                <c:formatCode>_-* #,##0\ [$₫-42A]_-;\-* #,##0\ [$₫-42A]_-;_-* "-"??\ [$₫-42A]_-;_-@_-</c:formatCode>
                <c:ptCount val="2"/>
                <c:pt idx="0">
                  <c:v>742560000</c:v>
                </c:pt>
                <c:pt idx="1">
                  <c:v>3858400000</c:v>
                </c:pt>
              </c:numCache>
            </c:numRef>
          </c:val>
        </c:ser>
        <c:dLbls>
          <c:showLegendKey val="0"/>
          <c:showVal val="0"/>
          <c:showCatName val="0"/>
          <c:showSerName val="0"/>
          <c:showPercent val="0"/>
          <c:showBubbleSize val="0"/>
          <c:showLeaderLines val="1"/>
        </c:dLbls>
        <c:firstSliceAng val="0"/>
        <c:holeSize val="60"/>
      </c:doughnut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408543472107273E-2"/>
          <c:y val="2.7777777777777776E-2"/>
          <c:w val="0.9569898293963256"/>
          <c:h val="0.9569898293963256"/>
        </c:manualLayout>
      </c:layout>
      <c:doughnutChart>
        <c:varyColors val="1"/>
        <c:ser>
          <c:idx val="0"/>
          <c:order val="0"/>
          <c:tx>
            <c:v>Tài sản có</c:v>
          </c:tx>
          <c:dPt>
            <c:idx val="0"/>
            <c:bubble3D val="0"/>
            <c:spPr>
              <a:solidFill>
                <a:schemeClr val="accent4"/>
              </a:solidFill>
            </c:spPr>
          </c:dPt>
          <c:dPt>
            <c:idx val="1"/>
            <c:bubble3D val="0"/>
            <c:spPr>
              <a:solidFill>
                <a:schemeClr val="accent3"/>
              </a:solidFill>
            </c:spPr>
          </c:dPt>
          <c:dPt>
            <c:idx val="2"/>
            <c:bubble3D val="0"/>
            <c:spPr>
              <a:solidFill>
                <a:schemeClr val="accent5"/>
              </a:solidFill>
            </c:spPr>
          </c:dPt>
          <c:dPt>
            <c:idx val="3"/>
            <c:bubble3D val="0"/>
            <c:spPr>
              <a:solidFill>
                <a:schemeClr val="accent6"/>
              </a:solidFill>
            </c:spPr>
          </c:dPt>
          <c:cat>
            <c:strRef>
              <c:f>'tính toán'!$B$11:$B$14</c:f>
              <c:strCache>
                <c:ptCount val="4"/>
                <c:pt idx="0">
                  <c:v>TIỀN MẶT</c:v>
                </c:pt>
                <c:pt idx="1">
                  <c:v>CÁC KHOẢN ĐẦU TƯ</c:v>
                </c:pt>
                <c:pt idx="2">
                  <c:v>HƯU TRÍ</c:v>
                </c:pt>
                <c:pt idx="3">
                  <c:v>CÁ NHÂN</c:v>
                </c:pt>
              </c:strCache>
            </c:strRef>
          </c:cat>
          <c:val>
            <c:numRef>
              <c:f>'tính toán'!$C$11:$C$14</c:f>
              <c:numCache>
                <c:formatCode>_-* #,##0\ [$₫-42A]_-;\-* #,##0\ [$₫-42A]_-;_-* "-"??\ [$₫-42A]_-;_-@_-</c:formatCode>
                <c:ptCount val="4"/>
                <c:pt idx="0">
                  <c:v>900640000</c:v>
                </c:pt>
                <c:pt idx="1">
                  <c:v>312000000</c:v>
                </c:pt>
                <c:pt idx="2">
                  <c:v>956800000</c:v>
                </c:pt>
                <c:pt idx="3">
                  <c:v>5751200000</c:v>
                </c:pt>
              </c:numCache>
            </c:numRef>
          </c:val>
        </c:ser>
        <c:dLbls>
          <c:showLegendKey val="0"/>
          <c:showVal val="0"/>
          <c:showCatName val="0"/>
          <c:showSerName val="0"/>
          <c:showPercent val="0"/>
          <c:showBubbleSize val="0"/>
          <c:showLeaderLines val="1"/>
        </c:dLbls>
        <c:firstSliceAng val="0"/>
        <c:holeSize val="59"/>
      </c:doughnut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58894645941278E-2"/>
          <c:y val="2.185792349726776E-2"/>
          <c:w val="0.95171272308578003"/>
          <c:h val="0.96357012750455373"/>
        </c:manualLayout>
      </c:layout>
      <c:doughnutChart>
        <c:varyColors val="1"/>
        <c:ser>
          <c:idx val="0"/>
          <c:order val="0"/>
          <c:tx>
            <c:v>Tài sản nợ</c:v>
          </c:tx>
          <c:dPt>
            <c:idx val="0"/>
            <c:bubble3D val="0"/>
            <c:spPr>
              <a:solidFill>
                <a:schemeClr val="accent1"/>
              </a:solidFill>
            </c:spPr>
          </c:dPt>
          <c:dPt>
            <c:idx val="1"/>
            <c:bubble3D val="0"/>
            <c:spPr>
              <a:solidFill>
                <a:schemeClr val="accent2"/>
              </a:solidFill>
            </c:spPr>
          </c:dPt>
          <c:cat>
            <c:strRef>
              <c:f>'tính toán'!$B$11:$B$14</c:f>
              <c:strCache>
                <c:ptCount val="4"/>
                <c:pt idx="0">
                  <c:v>TIỀN MẶT</c:v>
                </c:pt>
                <c:pt idx="1">
                  <c:v>CÁC KHOẢN ĐẦU TƯ</c:v>
                </c:pt>
                <c:pt idx="2">
                  <c:v>HƯU TRÍ</c:v>
                </c:pt>
                <c:pt idx="3">
                  <c:v>CÁ NHÂN</c:v>
                </c:pt>
              </c:strCache>
            </c:strRef>
          </c:cat>
          <c:val>
            <c:numRef>
              <c:f>'tính toán'!$C$18:$C$19</c:f>
              <c:numCache>
                <c:formatCode>_-* #,##0\ [$₫-42A]_-;\-* #,##0\ [$₫-42A]_-;_-* "-"??\ [$₫-42A]_-;_-@_-</c:formatCode>
                <c:ptCount val="2"/>
                <c:pt idx="0">
                  <c:v>742560000</c:v>
                </c:pt>
                <c:pt idx="1">
                  <c:v>3858400000</c:v>
                </c:pt>
              </c:numCache>
            </c:numRef>
          </c:val>
        </c:ser>
        <c:dLbls>
          <c:showLegendKey val="0"/>
          <c:showVal val="0"/>
          <c:showCatName val="0"/>
          <c:showSerName val="0"/>
          <c:showPercent val="0"/>
          <c:showBubbleSize val="0"/>
          <c:showLeaderLines val="1"/>
        </c:dLbls>
        <c:firstSliceAng val="0"/>
        <c:holeSize val="59"/>
      </c:doughnutChart>
      <c:spPr>
        <a:noFill/>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T&#224;i s&#7843;n c&#243;'!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T&#224;i s&#7843;n n&#7907;'!A1"/></Relationships>
</file>

<file path=xl/drawings/_rels/drawing2.xml.rels><?xml version="1.0" encoding="UTF-8" standalone="yes"?>
<Relationships xmlns="http://schemas.openxmlformats.org/package/2006/relationships"><Relationship Id="rId3" Type="http://schemas.openxmlformats.org/officeDocument/2006/relationships/hyperlink" Target="#'B&#7843;ng &#273;i&#7873;u khi&#7875;n'!A1"/><Relationship Id="rId2" Type="http://schemas.openxmlformats.org/officeDocument/2006/relationships/hyperlink" Target="#'T&#224;i s&#7843;n n&#7907;'!A1"/><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hyperlink" Target="#'B&#7843;ng &#273;i&#7873;u khi&#7875;n'!A1"/><Relationship Id="rId2" Type="http://schemas.openxmlformats.org/officeDocument/2006/relationships/hyperlink" Target="#'T&#224;i s&#7843;n c&#243;'!A1"/><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171449</xdr:colOff>
      <xdr:row>3</xdr:row>
      <xdr:rowOff>0</xdr:rowOff>
    </xdr:from>
    <xdr:to>
      <xdr:col>3</xdr:col>
      <xdr:colOff>2341032</xdr:colOff>
      <xdr:row>9</xdr:row>
      <xdr:rowOff>93586</xdr:rowOff>
    </xdr:to>
    <xdr:graphicFrame macro="">
      <xdr:nvGraphicFramePr>
        <xdr:cNvPr id="20" name="Tóm tắt Tổng Tài sản có" descr="Biểu đồ hình xuyến thể hiện tóm tắt tài sản có" title="Tóm tắt Tổng Tài sản c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220839</xdr:colOff>
      <xdr:row>3</xdr:row>
      <xdr:rowOff>34020</xdr:rowOff>
    </xdr:from>
    <xdr:to>
      <xdr:col>6</xdr:col>
      <xdr:colOff>2238022</xdr:colOff>
      <xdr:row>9</xdr:row>
      <xdr:rowOff>93586</xdr:rowOff>
    </xdr:to>
    <xdr:graphicFrame macro="">
      <xdr:nvGraphicFramePr>
        <xdr:cNvPr id="27" name="Tóm tắt Tổng Tài sản nợ" descr="Biểu đồ hình xuyến thể hiện tóm tắt tài sản nợ" title="Tóm tắt Tổng Tài sản nợ"/>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291393</xdr:colOff>
      <xdr:row>17</xdr:row>
      <xdr:rowOff>46018</xdr:rowOff>
    </xdr:from>
    <xdr:to>
      <xdr:col>3</xdr:col>
      <xdr:colOff>2166718</xdr:colOff>
      <xdr:row>18</xdr:row>
      <xdr:rowOff>56144</xdr:rowOff>
    </xdr:to>
    <xdr:sp macro="" textlink="">
      <xdr:nvSpPr>
        <xdr:cNvPr id="17" name="Xem Tài sản có" descr="Bấm vào đây để xem và chỉnh sửa tài sản có" title="Xem Tài sản có">
          <a:hlinkClick xmlns:r="http://schemas.openxmlformats.org/officeDocument/2006/relationships" r:id="rId3" tooltip="Bấm vào đây để Xem và chỉnh sửa Tài sản có"/>
        </xdr:cNvPr>
        <xdr:cNvSpPr/>
      </xdr:nvSpPr>
      <xdr:spPr>
        <a:xfrm>
          <a:off x="3063168" y="5494318"/>
          <a:ext cx="1875325" cy="324451"/>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TÀI SẢN CÓ</a:t>
          </a:r>
          <a:endParaRPr lang="en-US" sz="1050"/>
        </a:p>
      </xdr:txBody>
    </xdr:sp>
    <xdr:clientData fPrintsWithSheet="0"/>
  </xdr:twoCellAnchor>
  <xdr:twoCellAnchor>
    <xdr:from>
      <xdr:col>3</xdr:col>
      <xdr:colOff>155575</xdr:colOff>
      <xdr:row>12</xdr:row>
      <xdr:rowOff>118861</xdr:rowOff>
    </xdr:from>
    <xdr:to>
      <xdr:col>3</xdr:col>
      <xdr:colOff>338455</xdr:colOff>
      <xdr:row>12</xdr:row>
      <xdr:rowOff>301741</xdr:rowOff>
    </xdr:to>
    <xdr:sp macro="" textlink="">
      <xdr:nvSpPr>
        <xdr:cNvPr id="6" name="TIỀN MẶT" descr="&quot;&quot;" title="Màu của biểu đồ tiền mặt"/>
        <xdr:cNvSpPr/>
      </xdr:nvSpPr>
      <xdr:spPr>
        <a:xfrm>
          <a:off x="2927350" y="3633586"/>
          <a:ext cx="182880" cy="18288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155575</xdr:colOff>
      <xdr:row>13</xdr:row>
      <xdr:rowOff>98266</xdr:rowOff>
    </xdr:from>
    <xdr:to>
      <xdr:col>3</xdr:col>
      <xdr:colOff>338455</xdr:colOff>
      <xdr:row>13</xdr:row>
      <xdr:rowOff>281146</xdr:rowOff>
    </xdr:to>
    <xdr:sp macro="" textlink="">
      <xdr:nvSpPr>
        <xdr:cNvPr id="33" name="CÁC KHOẢN ĐẦU TƯ" descr="&quot;&quot;" title="Màu của biểu đồ các khoản đầu tư"/>
        <xdr:cNvSpPr/>
      </xdr:nvSpPr>
      <xdr:spPr>
        <a:xfrm>
          <a:off x="2927350" y="4003516"/>
          <a:ext cx="182880" cy="18288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155575</xdr:colOff>
      <xdr:row>14</xdr:row>
      <xdr:rowOff>115772</xdr:rowOff>
    </xdr:from>
    <xdr:to>
      <xdr:col>3</xdr:col>
      <xdr:colOff>338455</xdr:colOff>
      <xdr:row>14</xdr:row>
      <xdr:rowOff>298652</xdr:rowOff>
    </xdr:to>
    <xdr:sp macro="" textlink="">
      <xdr:nvSpPr>
        <xdr:cNvPr id="37" name="HƯU TRÍ" descr="&quot;&quot;" title="Màu của biểu đồ các khoản hưu trí"/>
        <xdr:cNvSpPr/>
      </xdr:nvSpPr>
      <xdr:spPr>
        <a:xfrm>
          <a:off x="2927350" y="4411547"/>
          <a:ext cx="182880" cy="18288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155575</xdr:colOff>
      <xdr:row>15</xdr:row>
      <xdr:rowOff>85652</xdr:rowOff>
    </xdr:from>
    <xdr:to>
      <xdr:col>3</xdr:col>
      <xdr:colOff>338455</xdr:colOff>
      <xdr:row>15</xdr:row>
      <xdr:rowOff>268532</xdr:rowOff>
    </xdr:to>
    <xdr:sp macro="" textlink="">
      <xdr:nvSpPr>
        <xdr:cNvPr id="41" name="CÁ NHÂN" descr="&quot;&quot;" title="Màu của biểu đồ cá nhân"/>
        <xdr:cNvSpPr/>
      </xdr:nvSpPr>
      <xdr:spPr>
        <a:xfrm>
          <a:off x="2927350" y="4771952"/>
          <a:ext cx="182880" cy="182880"/>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352777</xdr:colOff>
      <xdr:row>17</xdr:row>
      <xdr:rowOff>46018</xdr:rowOff>
    </xdr:from>
    <xdr:to>
      <xdr:col>6</xdr:col>
      <xdr:colOff>2419350</xdr:colOff>
      <xdr:row>18</xdr:row>
      <xdr:rowOff>56144</xdr:rowOff>
    </xdr:to>
    <xdr:sp macro="" textlink="">
      <xdr:nvSpPr>
        <xdr:cNvPr id="18" name="Xem Tài sản nợ" descr="Bấm vào đây để xem và chỉnh sửa Tài sản nợ" title="Xem Tài sản nợ">
          <a:hlinkClick xmlns:r="http://schemas.openxmlformats.org/officeDocument/2006/relationships" r:id="rId4" tooltip="Bấm vào đây để chỉnh sửa và xem Tài sản nợ"/>
        </xdr:cNvPr>
        <xdr:cNvSpPr/>
      </xdr:nvSpPr>
      <xdr:spPr>
        <a:xfrm>
          <a:off x="6953602" y="5522893"/>
          <a:ext cx="2066573" cy="324451"/>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BẢNG ĐIỀU KHIỂN</a:t>
          </a:r>
          <a:endParaRPr lang="en-US" sz="1050" spc="150">
            <a:effectLst/>
          </a:endParaRPr>
        </a:p>
      </xdr:txBody>
    </xdr:sp>
    <xdr:clientData fPrintsWithSheet="0"/>
  </xdr:twoCellAnchor>
  <xdr:twoCellAnchor>
    <xdr:from>
      <xdr:col>6</xdr:col>
      <xdr:colOff>181328</xdr:colOff>
      <xdr:row>12</xdr:row>
      <xdr:rowOff>119141</xdr:rowOff>
    </xdr:from>
    <xdr:to>
      <xdr:col>6</xdr:col>
      <xdr:colOff>364208</xdr:colOff>
      <xdr:row>12</xdr:row>
      <xdr:rowOff>302021</xdr:rowOff>
    </xdr:to>
    <xdr:sp macro="" textlink="">
      <xdr:nvSpPr>
        <xdr:cNvPr id="58" name="KHÔNG BẢO ĐẢM" descr="&quot;&quot;" title="Màu của biểu đồ không bảo đảm"/>
        <xdr:cNvSpPr/>
      </xdr:nvSpPr>
      <xdr:spPr>
        <a:xfrm>
          <a:off x="5934428" y="3691016"/>
          <a:ext cx="182880" cy="18288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181328</xdr:colOff>
      <xdr:row>13</xdr:row>
      <xdr:rowOff>115278</xdr:rowOff>
    </xdr:from>
    <xdr:to>
      <xdr:col>6</xdr:col>
      <xdr:colOff>364208</xdr:colOff>
      <xdr:row>13</xdr:row>
      <xdr:rowOff>298158</xdr:rowOff>
    </xdr:to>
    <xdr:sp macro="" textlink="">
      <xdr:nvSpPr>
        <xdr:cNvPr id="55" name="CÓ BẢO ĐẢM" descr="&quot;&quot;" title="Màu của biểu đồ bảo đảm"/>
        <xdr:cNvSpPr/>
      </xdr:nvSpPr>
      <xdr:spPr>
        <a:xfrm>
          <a:off x="5934428" y="4077678"/>
          <a:ext cx="182880" cy="18288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704662</xdr:colOff>
      <xdr:row>2</xdr:row>
      <xdr:rowOff>381000</xdr:rowOff>
    </xdr:from>
    <xdr:to>
      <xdr:col>1</xdr:col>
      <xdr:colOff>2533462</xdr:colOff>
      <xdr:row>10</xdr:row>
      <xdr:rowOff>104775</xdr:rowOff>
    </xdr:to>
    <xdr:graphicFrame macro="">
      <xdr:nvGraphicFramePr>
        <xdr:cNvPr id="10" name="Tổng Tài sản có." descr="Biểu đồ hình xuyến thể hiện tóm tắt tài sản có" title="Tóm tắt Tổng Tài sản c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495301</xdr:colOff>
      <xdr:row>15</xdr:row>
      <xdr:rowOff>114300</xdr:rowOff>
    </xdr:from>
    <xdr:to>
      <xdr:col>1</xdr:col>
      <xdr:colOff>2722313</xdr:colOff>
      <xdr:row>16</xdr:row>
      <xdr:rowOff>152400</xdr:rowOff>
    </xdr:to>
    <xdr:sp macro="" textlink="">
      <xdr:nvSpPr>
        <xdr:cNvPr id="13" name="Xem Tài sản nợ" descr="Bấm vào đây để xem và chỉnh sửa Tài sản nợ" title="Xem Tài sản nợ">
          <a:hlinkClick xmlns:r="http://schemas.openxmlformats.org/officeDocument/2006/relationships" r:id="rId2" tooltip="Bấm vào đây để xem và chỉnh sửa Tài sản nợ"/>
        </xdr:cNvPr>
        <xdr:cNvSpPr/>
      </xdr:nvSpPr>
      <xdr:spPr>
        <a:xfrm>
          <a:off x="657226" y="4010025"/>
          <a:ext cx="2227012" cy="276225"/>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TÀI SẢN NỢ</a:t>
          </a:r>
          <a:endParaRPr lang="en-US" sz="1050" spc="150">
            <a:effectLst/>
          </a:endParaRPr>
        </a:p>
      </xdr:txBody>
    </xdr:sp>
    <xdr:clientData fPrintsWithSheet="0"/>
  </xdr:twoCellAnchor>
  <xdr:twoCellAnchor>
    <xdr:from>
      <xdr:col>1</xdr:col>
      <xdr:colOff>485776</xdr:colOff>
      <xdr:row>17</xdr:row>
      <xdr:rowOff>19050</xdr:rowOff>
    </xdr:from>
    <xdr:to>
      <xdr:col>1</xdr:col>
      <xdr:colOff>2731838</xdr:colOff>
      <xdr:row>18</xdr:row>
      <xdr:rowOff>57150</xdr:rowOff>
    </xdr:to>
    <xdr:sp macro="" textlink="">
      <xdr:nvSpPr>
        <xdr:cNvPr id="14" name="Xem Bảng điều khiển" descr="Bấm vào đây để quay về Bảng điều khiển" title="Xem Bảng điều khiển">
          <a:hlinkClick xmlns:r="http://schemas.openxmlformats.org/officeDocument/2006/relationships" r:id="rId3" tooltip="Bấm để xem Bảng điều khiển"/>
        </xdr:cNvPr>
        <xdr:cNvSpPr/>
      </xdr:nvSpPr>
      <xdr:spPr>
        <a:xfrm>
          <a:off x="647701" y="4391025"/>
          <a:ext cx="2246062" cy="276225"/>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BẢNG ĐIỀU KHIỂN</a:t>
          </a:r>
          <a:endParaRPr lang="en-US" sz="1050"/>
        </a:p>
      </xdr:txBody>
    </xdr:sp>
    <xdr:clientData fPrintsWithSheet="0"/>
  </xdr:twoCellAnchor>
  <xdr:twoCellAnchor>
    <xdr:from>
      <xdr:col>10</xdr:col>
      <xdr:colOff>191193</xdr:colOff>
      <xdr:row>10</xdr:row>
      <xdr:rowOff>57149</xdr:rowOff>
    </xdr:from>
    <xdr:to>
      <xdr:col>13</xdr:col>
      <xdr:colOff>243337</xdr:colOff>
      <xdr:row>13</xdr:row>
      <xdr:rowOff>190499</xdr:rowOff>
    </xdr:to>
    <xdr:grpSp>
      <xdr:nvGrpSpPr>
        <xdr:cNvPr id="5" name="Nhóm 4" descr="Need more rows? In the last cell above the Subtotal value, press the Tab key. " title="Data Entry Tip"/>
        <xdr:cNvGrpSpPr/>
      </xdr:nvGrpSpPr>
      <xdr:grpSpPr>
        <a:xfrm>
          <a:off x="10421043" y="2762249"/>
          <a:ext cx="1366594" cy="847725"/>
          <a:chOff x="9910722" y="2775599"/>
          <a:chExt cx="1309241" cy="693726"/>
        </a:xfrm>
      </xdr:grpSpPr>
      <xdr:sp macro="" textlink="">
        <xdr:nvSpPr>
          <xdr:cNvPr id="2" name="Đường giải thích 2 (Đường dọc) 1"/>
          <xdr:cNvSpPr/>
        </xdr:nvSpPr>
        <xdr:spPr>
          <a:xfrm>
            <a:off x="10020230" y="2775599"/>
            <a:ext cx="1199733" cy="691014"/>
          </a:xfrm>
          <a:prstGeom prst="accentCallout2">
            <a:avLst>
              <a:gd name="adj1" fmla="val 45139"/>
              <a:gd name="adj2" fmla="val -9166"/>
              <a:gd name="adj3" fmla="val 45112"/>
              <a:gd name="adj4" fmla="val -17089"/>
              <a:gd name="adj5" fmla="val 45208"/>
              <a:gd name="adj6" fmla="val -35991"/>
            </a:avLst>
          </a:prstGeom>
          <a:noFill/>
          <a:ln w="15875">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82296" bIns="45720" rtlCol="0" anchor="t"/>
          <a:lstStyle/>
          <a:p>
            <a:pPr algn="l"/>
            <a:r>
              <a:rPr lang="en-US" sz="900">
                <a:solidFill>
                  <a:schemeClr val="tx1"/>
                </a:solidFill>
              </a:rPr>
              <a:t>Bạn muốn có thêm hàng? Trong ô cuối cùng bên trên giá trị Tổng phụ, hãy nhấn phím Tab.</a:t>
            </a:r>
          </a:p>
        </xdr:txBody>
      </xdr:sp>
      <xdr:cxnSp macro="">
        <xdr:nvCxnSpPr>
          <xdr:cNvPr id="4" name="Đường kết nối Thẳng 3"/>
          <xdr:cNvCxnSpPr/>
        </xdr:nvCxnSpPr>
        <xdr:spPr>
          <a:xfrm>
            <a:off x="9910722" y="2777546"/>
            <a:ext cx="0" cy="691779"/>
          </a:xfrm>
          <a:prstGeom prst="line">
            <a:avLst/>
          </a:prstGeom>
          <a:ln w="20320">
            <a:solidFill>
              <a:schemeClr val="accent4"/>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700322</xdr:colOff>
      <xdr:row>2</xdr:row>
      <xdr:rowOff>419099</xdr:rowOff>
    </xdr:from>
    <xdr:to>
      <xdr:col>1</xdr:col>
      <xdr:colOff>2529122</xdr:colOff>
      <xdr:row>10</xdr:row>
      <xdr:rowOff>142874</xdr:rowOff>
    </xdr:to>
    <xdr:graphicFrame macro="">
      <xdr:nvGraphicFramePr>
        <xdr:cNvPr id="17" name="Tổng  Tài sản nợ" descr="Biểu đồ hình xuyến thể hiện tóm tắt tài sản nợ" title="Tóm tắt Tổng Tài sản nợ"/>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15</xdr:row>
      <xdr:rowOff>104775</xdr:rowOff>
    </xdr:from>
    <xdr:to>
      <xdr:col>1</xdr:col>
      <xdr:colOff>2705100</xdr:colOff>
      <xdr:row>16</xdr:row>
      <xdr:rowOff>142875</xdr:rowOff>
    </xdr:to>
    <xdr:sp macro="" textlink="">
      <xdr:nvSpPr>
        <xdr:cNvPr id="5" name="Xem Tài sản có" descr="Bấm vào đây để xem và chỉnh sửa tài sản có" title="Xem Tài sản có">
          <a:hlinkClick xmlns:r="http://schemas.openxmlformats.org/officeDocument/2006/relationships" r:id="rId2" tooltip="Bấm vào đây để Xem và chỉnh sửa Tài sản có"/>
        </xdr:cNvPr>
        <xdr:cNvSpPr/>
      </xdr:nvSpPr>
      <xdr:spPr>
        <a:xfrm>
          <a:off x="762000" y="4000500"/>
          <a:ext cx="2105025" cy="276225"/>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TÀI SẢN CÓ</a:t>
          </a:r>
          <a:endParaRPr lang="en-US" sz="1050" spc="150">
            <a:effectLst/>
          </a:endParaRPr>
        </a:p>
      </xdr:txBody>
    </xdr:sp>
    <xdr:clientData fPrintsWithSheet="0"/>
  </xdr:twoCellAnchor>
  <xdr:twoCellAnchor>
    <xdr:from>
      <xdr:col>1</xdr:col>
      <xdr:colOff>581024</xdr:colOff>
      <xdr:row>17</xdr:row>
      <xdr:rowOff>19050</xdr:rowOff>
    </xdr:from>
    <xdr:to>
      <xdr:col>1</xdr:col>
      <xdr:colOff>2695575</xdr:colOff>
      <xdr:row>18</xdr:row>
      <xdr:rowOff>57150</xdr:rowOff>
    </xdr:to>
    <xdr:sp macro="" textlink="">
      <xdr:nvSpPr>
        <xdr:cNvPr id="6" name="Xem Bảng điều khiển" descr="Bấm vào đây để quay về Bảng điều khiển" title="Xem Bảng điều khiển">
          <a:hlinkClick xmlns:r="http://schemas.openxmlformats.org/officeDocument/2006/relationships" r:id="rId3" tooltip="Bấm để xem Bảng điều khiển"/>
        </xdr:cNvPr>
        <xdr:cNvSpPr/>
      </xdr:nvSpPr>
      <xdr:spPr>
        <a:xfrm>
          <a:off x="742949" y="4391025"/>
          <a:ext cx="2114551" cy="276225"/>
        </a:xfrm>
        <a:prstGeom prst="roundRect">
          <a:avLst/>
        </a:prstGeom>
        <a:solidFill>
          <a:schemeClr val="accent4">
            <a:lumMod val="75000"/>
          </a:schemeClr>
        </a:solidFill>
        <a:ln w="19050"/>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0" spc="150" baseline="0">
              <a:solidFill>
                <a:schemeClr val="lt1"/>
              </a:solidFill>
              <a:effectLst/>
              <a:latin typeface="+mn-lt"/>
              <a:ea typeface="+mn-ea"/>
              <a:cs typeface="+mn-cs"/>
            </a:rPr>
            <a:t>XEM BẢNG ĐIỀU KHIỂN</a:t>
          </a:r>
          <a:endParaRPr lang="en-US" sz="1050"/>
        </a:p>
      </xdr:txBody>
    </xdr:sp>
    <xdr:clientData fPrintsWithSheet="0"/>
  </xdr:twoCellAnchor>
</xdr:wsDr>
</file>

<file path=xl/tables/table1.xml><?xml version="1.0" encoding="utf-8"?>
<table xmlns="http://schemas.openxmlformats.org/spreadsheetml/2006/main" id="1" name="tblCash" displayName="tblCash" ref="C4:E13" totalsRowCount="1" headerRowDxfId="53" dataDxfId="52" totalsRowDxfId="51">
  <tableColumns count="3">
    <tableColumn id="3" name=" " dataDxfId="50" totalsRowDxfId="49"/>
    <tableColumn id="1" name="TIỀN MẶT" totalsRowLabel="TỔNG PHỤ" dataDxfId="48" totalsRowDxfId="47"/>
    <tableColumn id="2" name="GIÁ TRỊ" totalsRowFunction="sum" dataDxfId="46" totalsRowDxfId="45"/>
  </tableColumns>
  <tableStyleInfo name="Cash Table" showFirstColumn="1" showLastColumn="0" showRowStripes="1" showColumnStripes="0"/>
  <extLst>
    <ext xmlns:x14="http://schemas.microsoft.com/office/spreadsheetml/2009/9/main" uri="{504A1905-F514-4f6f-8877-14C23A59335A}">
      <x14:table altText="Cash" altTextSummary="Description of each cash asset and its current value."/>
    </ext>
  </extLst>
</table>
</file>

<file path=xl/tables/table2.xml><?xml version="1.0" encoding="utf-8"?>
<table xmlns="http://schemas.openxmlformats.org/spreadsheetml/2006/main" id="2" name="tblInvestments" displayName="tblInvestments" ref="C16:E23" totalsRowCount="1" headerRowDxfId="44" dataDxfId="43" totalsRowDxfId="42">
  <tableColumns count="3">
    <tableColumn id="3" name=" " dataDxfId="41" totalsRowDxfId="40"/>
    <tableColumn id="1" name="CÁC KHOẢN ĐẦU TƯ" totalsRowLabel="TỔNG PHỤ" dataDxfId="39" totalsRowDxfId="38"/>
    <tableColumn id="2" name="GIÁ TRỊ" totalsRowFunction="sum" dataDxfId="37" totalsRowDxfId="36"/>
  </tableColumns>
  <tableStyleInfo name="Investment Table" showFirstColumn="1" showLastColumn="0" showRowStripes="1" showColumnStripes="0"/>
  <extLst>
    <ext xmlns:x14="http://schemas.microsoft.com/office/spreadsheetml/2009/9/main" uri="{504A1905-F514-4f6f-8877-14C23A59335A}">
      <x14:table altText="Investments" altTextSummary="Description of each investment asset and its current value."/>
    </ext>
  </extLst>
</table>
</file>

<file path=xl/tables/table3.xml><?xml version="1.0" encoding="utf-8"?>
<table xmlns="http://schemas.openxmlformats.org/spreadsheetml/2006/main" id="3" name="tblRetirement" displayName="tblRetirement" ref="G16:I23" totalsRowCount="1" headerRowDxfId="35" dataDxfId="34" totalsRowDxfId="33">
  <tableColumns count="3">
    <tableColumn id="3" name=" " dataDxfId="32" totalsRowDxfId="31"/>
    <tableColumn id="1" name="HƯU TRÍ" totalsRowLabel="TỔNG PHỤ" dataDxfId="30" totalsRowDxfId="29"/>
    <tableColumn id="2" name="GIÁ TRỊ" totalsRowFunction="sum" dataDxfId="28" totalsRowDxfId="27"/>
  </tableColumns>
  <tableStyleInfo name="Retirement Table" showFirstColumn="1" showLastColumn="0" showRowStripes="1" showColumnStripes="0"/>
  <extLst>
    <ext xmlns:x14="http://schemas.microsoft.com/office/spreadsheetml/2009/9/main" uri="{504A1905-F514-4f6f-8877-14C23A59335A}">
      <x14:table altText="Retirement" altTextSummary="Description of each retirement asset and its current value."/>
    </ext>
  </extLst>
</table>
</file>

<file path=xl/tables/table4.xml><?xml version="1.0" encoding="utf-8"?>
<table xmlns="http://schemas.openxmlformats.org/spreadsheetml/2006/main" id="6" name="tblPersonal" displayName="tblPersonal" ref="G4:I13" totalsRowCount="1" headerRowDxfId="26" dataDxfId="25" totalsRowDxfId="24">
  <tableColumns count="3">
    <tableColumn id="3" name=" " dataDxfId="23" totalsRowDxfId="22"/>
    <tableColumn id="1" name="CÁ NHÂN" totalsRowLabel="TỔNG PHỤ" dataDxfId="21" totalsRowDxfId="20"/>
    <tableColumn id="2" name="GIÁ TRỊ" totalsRowFunction="sum" dataDxfId="19" totalsRowDxfId="18"/>
  </tableColumns>
  <tableStyleInfo name="Personal Table" showFirstColumn="1" showLastColumn="0" showRowStripes="1" showColumnStripes="0"/>
  <extLst>
    <ext xmlns:x14="http://schemas.microsoft.com/office/spreadsheetml/2009/9/main" uri="{504A1905-F514-4f6f-8877-14C23A59335A}">
      <x14:table altText="Personal" altTextSummary="Description of each personal asset and its current value."/>
    </ext>
  </extLst>
</table>
</file>

<file path=xl/tables/table5.xml><?xml version="1.0" encoding="utf-8"?>
<table xmlns="http://schemas.openxmlformats.org/spreadsheetml/2006/main" id="4" name="tblUnsecured" displayName="tblUnsecured" ref="C4:E13" totalsRowCount="1" headerRowDxfId="17" dataDxfId="16" totalsRowDxfId="15">
  <tableColumns count="3">
    <tableColumn id="3" name=" " dataDxfId="14" totalsRowDxfId="13"/>
    <tableColumn id="1" name="KHÔNG BẢO ĐẢM" totalsRowLabel="SUBTOTAL" dataDxfId="12" totalsRowDxfId="11"/>
    <tableColumn id="2" name="NỢ" totalsRowFunction="sum" dataDxfId="10" totalsRowDxfId="9"/>
  </tableColumns>
  <tableStyleInfo name="Unsecured Table" showFirstColumn="1" showLastColumn="0" showRowStripes="1" showColumnStripes="0"/>
  <extLst>
    <ext xmlns:x14="http://schemas.microsoft.com/office/spreadsheetml/2009/9/main" uri="{504A1905-F514-4f6f-8877-14C23A59335A}">
      <x14:table altText="Unsecured" altTextSummary="Description of each unsecured liability and its current value. "/>
    </ext>
  </extLst>
</table>
</file>

<file path=xl/tables/table6.xml><?xml version="1.0" encoding="utf-8"?>
<table xmlns="http://schemas.openxmlformats.org/spreadsheetml/2006/main" id="5" name="tblSecured" displayName="tblSecured" ref="G4:I13" totalsRowCount="1" headerRowDxfId="8" dataDxfId="7" totalsRowDxfId="6">
  <tableColumns count="3">
    <tableColumn id="3" name=" " dataDxfId="5" totalsRowDxfId="4"/>
    <tableColumn id="1" name="CÓ BẢO ĐẢM" totalsRowLabel="SUBTOTAL" dataDxfId="3" totalsRowDxfId="2"/>
    <tableColumn id="2" name="NỢ" totalsRowFunction="sum" dataDxfId="1" totalsRowDxfId="0"/>
  </tableColumns>
  <tableStyleInfo name="Secured Table" showFirstColumn="1" showLastColumn="0" showRowStripes="1" showColumnStripes="0"/>
  <extLst>
    <ext xmlns:x14="http://schemas.microsoft.com/office/spreadsheetml/2009/9/main" uri="{504A1905-F514-4f6f-8877-14C23A59335A}">
      <x14:table altText="Secured" altTextSummary="Description of each secured liability and its current value. "/>
    </ext>
  </extLst>
</table>
</file>

<file path=xl/theme/theme1.xml><?xml version="1.0" encoding="utf-8"?>
<a:theme xmlns:a="http://schemas.openxmlformats.org/drawingml/2006/main" name="Office Theme">
  <a:themeElements>
    <a:clrScheme name="030_NetWorthSummary">
      <a:dk1>
        <a:sysClr val="windowText" lastClr="000000"/>
      </a:dk1>
      <a:lt1>
        <a:sysClr val="window" lastClr="FFFFFF"/>
      </a:lt1>
      <a:dk2>
        <a:srgbClr val="000000"/>
      </a:dk2>
      <a:lt2>
        <a:srgbClr val="FFFFFF"/>
      </a:lt2>
      <a:accent1>
        <a:srgbClr val="E63F51"/>
      </a:accent1>
      <a:accent2>
        <a:srgbClr val="F26722"/>
      </a:accent2>
      <a:accent3>
        <a:srgbClr val="FFBA00"/>
      </a:accent3>
      <a:accent4>
        <a:srgbClr val="86C040"/>
      </a:accent4>
      <a:accent5>
        <a:srgbClr val="4586C6"/>
      </a:accent5>
      <a:accent6>
        <a:srgbClr val="9D4775"/>
      </a:accent6>
      <a:hlink>
        <a:srgbClr val="4586C6"/>
      </a:hlink>
      <a:folHlink>
        <a:srgbClr val="9D4775"/>
      </a:folHlink>
    </a:clrScheme>
    <a:fontScheme name="Custom 15">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autoPageBreaks="0" fitToPage="1"/>
  </sheetPr>
  <dimension ref="A1:H19"/>
  <sheetViews>
    <sheetView showGridLines="0" tabSelected="1" zoomScaleNormal="100" workbookViewId="0"/>
  </sheetViews>
  <sheetFormatPr defaultColWidth="8.85546875" defaultRowHeight="12"/>
  <cols>
    <col min="1" max="1" width="2.42578125" style="1" customWidth="1"/>
    <col min="2" max="2" width="49" style="1" customWidth="1"/>
    <col min="3" max="3" width="2.85546875" style="1" customWidth="1"/>
    <col min="4" max="4" width="36.5703125" style="1" customWidth="1"/>
    <col min="5" max="5" width="2.85546875" style="1" customWidth="1"/>
    <col min="6" max="6" width="5.28515625" style="1" customWidth="1"/>
    <col min="7" max="7" width="36.5703125" style="1" customWidth="1"/>
    <col min="8" max="8" width="2.42578125" style="1" customWidth="1"/>
    <col min="9" max="16384" width="8.85546875" style="1"/>
  </cols>
  <sheetData>
    <row r="1" spans="1:8" ht="18.75" customHeight="1">
      <c r="B1" s="2"/>
    </row>
    <row r="2" spans="1:8" ht="28.5" customHeight="1" thickBot="1">
      <c r="B2" s="3" t="s">
        <v>5</v>
      </c>
      <c r="C2" s="4"/>
      <c r="D2" s="4"/>
      <c r="E2" s="4"/>
      <c r="F2" s="5"/>
      <c r="G2" s="6" t="s">
        <v>6</v>
      </c>
      <c r="H2" s="1" t="s">
        <v>4</v>
      </c>
    </row>
    <row r="3" spans="1:8" ht="34.5" customHeight="1" thickTop="1">
      <c r="B3" s="2"/>
    </row>
    <row r="4" spans="1:8" ht="18.75" customHeight="1">
      <c r="C4" s="7"/>
      <c r="D4" s="8"/>
      <c r="E4" s="9"/>
      <c r="F4" s="8"/>
    </row>
    <row r="5" spans="1:8" ht="18.75" customHeight="1">
      <c r="C5" s="7"/>
      <c r="D5" s="8"/>
      <c r="E5" s="9"/>
      <c r="F5" s="8"/>
    </row>
    <row r="6" spans="1:8" ht="18.75" customHeight="1">
      <c r="C6" s="7"/>
      <c r="D6" s="8"/>
      <c r="E6" s="9"/>
      <c r="F6" s="8"/>
    </row>
    <row r="7" spans="1:8" ht="18.75" customHeight="1">
      <c r="C7" s="7"/>
      <c r="D7" s="8"/>
      <c r="E7" s="9"/>
      <c r="F7" s="8"/>
    </row>
    <row r="8" spans="1:8" ht="18.75" customHeight="1">
      <c r="C8" s="7"/>
      <c r="D8" s="8"/>
      <c r="E8" s="9"/>
      <c r="F8" s="8"/>
    </row>
    <row r="9" spans="1:8" ht="18.75" customHeight="1">
      <c r="C9" s="7"/>
      <c r="D9" s="8"/>
      <c r="E9" s="9"/>
      <c r="F9" s="8"/>
    </row>
    <row r="10" spans="1:8">
      <c r="C10" s="7"/>
      <c r="D10" s="8"/>
      <c r="E10" s="9"/>
      <c r="F10" s="8"/>
    </row>
    <row r="11" spans="1:8" ht="42.75" customHeight="1" thickBot="1">
      <c r="A11" s="8"/>
      <c r="B11" s="43">
        <f>NetWorth</f>
        <v>3319680000</v>
      </c>
      <c r="C11" s="10"/>
      <c r="D11" s="44">
        <f>TotalAssets</f>
        <v>7920640000</v>
      </c>
      <c r="E11" s="11"/>
      <c r="F11" s="12"/>
      <c r="G11" s="44">
        <f>TotalLiabilites</f>
        <v>4600960000</v>
      </c>
    </row>
    <row r="12" spans="1:8" ht="33.75" customHeight="1">
      <c r="B12" s="13" t="s">
        <v>7</v>
      </c>
      <c r="C12" s="14"/>
      <c r="D12" s="15" t="s">
        <v>8</v>
      </c>
      <c r="E12" s="16"/>
      <c r="F12" s="17"/>
      <c r="G12" s="15" t="s">
        <v>9</v>
      </c>
    </row>
    <row r="13" spans="1:8" ht="30.75" customHeight="1" thickBot="1">
      <c r="C13" s="7"/>
      <c r="D13" s="18" t="s">
        <v>10</v>
      </c>
      <c r="E13" s="19"/>
      <c r="F13" s="20"/>
      <c r="G13" s="18" t="s">
        <v>14</v>
      </c>
    </row>
    <row r="14" spans="1:8" ht="30.75" customHeight="1" thickBot="1">
      <c r="C14" s="7"/>
      <c r="D14" s="21" t="s">
        <v>11</v>
      </c>
      <c r="E14" s="19"/>
      <c r="F14" s="20"/>
      <c r="G14" s="18" t="s">
        <v>15</v>
      </c>
    </row>
    <row r="15" spans="1:8" ht="30.75" customHeight="1" thickBot="1">
      <c r="C15" s="7"/>
      <c r="D15" s="21" t="s">
        <v>12</v>
      </c>
      <c r="E15" s="19"/>
      <c r="F15" s="20"/>
      <c r="G15" s="22"/>
    </row>
    <row r="16" spans="1:8" ht="30.75" customHeight="1" thickBot="1">
      <c r="C16" s="7"/>
      <c r="D16" s="21" t="s">
        <v>13</v>
      </c>
      <c r="E16" s="19"/>
      <c r="F16" s="20"/>
      <c r="G16" s="22"/>
    </row>
    <row r="17" spans="3:6" ht="24.75" customHeight="1">
      <c r="C17" s="7"/>
      <c r="D17" s="23"/>
      <c r="E17" s="24"/>
      <c r="F17" s="23"/>
    </row>
    <row r="18" spans="3:6" ht="24.75" customHeight="1">
      <c r="C18" s="7"/>
      <c r="D18" s="23"/>
      <c r="E18" s="24"/>
      <c r="F18" s="23"/>
    </row>
    <row r="19" spans="3:6" ht="18.75" customHeight="1">
      <c r="C19" s="7"/>
      <c r="D19" s="8"/>
      <c r="E19" s="9"/>
      <c r="F19" s="8"/>
    </row>
  </sheetData>
  <phoneticPr fontId="18"/>
  <printOptions horizontalCentered="1"/>
  <pageMargins left="0.5" right="0.5" top="0.5" bottom="0.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autoPageBreaks="0" fitToPage="1"/>
  </sheetPr>
  <dimension ref="B2:J24"/>
  <sheetViews>
    <sheetView showGridLines="0" zoomScaleNormal="100" workbookViewId="0"/>
  </sheetViews>
  <sheetFormatPr defaultColWidth="6.5703125" defaultRowHeight="18.75" customHeight="1"/>
  <cols>
    <col min="1" max="1" width="2.42578125" style="1" customWidth="1"/>
    <col min="2" max="2" width="48.5703125" style="2" customWidth="1"/>
    <col min="3" max="3" width="2.7109375" style="1" customWidth="1"/>
    <col min="4" max="4" width="33.42578125" style="1" customWidth="1"/>
    <col min="5" max="5" width="14.7109375" style="1" customWidth="1"/>
    <col min="6" max="6" width="5.5703125" style="1" customWidth="1"/>
    <col min="7" max="7" width="2.7109375" style="1" customWidth="1"/>
    <col min="8" max="8" width="26.140625" style="1" customWidth="1"/>
    <col min="9" max="9" width="14.7109375" style="1" customWidth="1"/>
    <col min="10" max="10" width="2.42578125" style="1" customWidth="1"/>
    <col min="11" max="16384" width="6.5703125" style="1"/>
  </cols>
  <sheetData>
    <row r="2" spans="2:10" ht="28.5" customHeight="1" thickBot="1">
      <c r="B2" s="3" t="s">
        <v>16</v>
      </c>
      <c r="C2" s="4"/>
      <c r="D2" s="4"/>
      <c r="E2" s="4"/>
      <c r="F2" s="4"/>
      <c r="G2" s="5"/>
      <c r="H2" s="25" t="s">
        <v>6</v>
      </c>
      <c r="I2" s="26"/>
      <c r="J2" s="1" t="s">
        <v>4</v>
      </c>
    </row>
    <row r="3" spans="2:10" ht="34.5" customHeight="1" thickTop="1"/>
    <row r="4" spans="2:10" ht="18.75" customHeight="1">
      <c r="C4" s="27" t="s">
        <v>4</v>
      </c>
      <c r="D4" s="27" t="s">
        <v>10</v>
      </c>
      <c r="E4" s="28" t="s">
        <v>17</v>
      </c>
      <c r="G4" s="27" t="s">
        <v>4</v>
      </c>
      <c r="H4" s="27" t="s">
        <v>13</v>
      </c>
      <c r="I4" s="28" t="s">
        <v>17</v>
      </c>
    </row>
    <row r="5" spans="2:10" ht="18.75" customHeight="1">
      <c r="C5" s="27"/>
      <c r="D5" s="27" t="s">
        <v>18</v>
      </c>
      <c r="E5" s="29">
        <v>41600000</v>
      </c>
      <c r="G5" s="27"/>
      <c r="H5" s="27" t="s">
        <v>34</v>
      </c>
      <c r="I5" s="29">
        <v>4846400000</v>
      </c>
    </row>
    <row r="6" spans="2:10" ht="18.75" customHeight="1">
      <c r="C6" s="27"/>
      <c r="D6" s="27" t="s">
        <v>19</v>
      </c>
      <c r="E6" s="29">
        <v>52000000</v>
      </c>
      <c r="G6" s="27"/>
      <c r="H6" s="27" t="s">
        <v>35</v>
      </c>
      <c r="I6" s="29"/>
    </row>
    <row r="7" spans="2:10" ht="18.75" customHeight="1">
      <c r="C7" s="27"/>
      <c r="D7" s="27" t="s">
        <v>20</v>
      </c>
      <c r="E7" s="29">
        <v>83200000</v>
      </c>
      <c r="G7" s="27"/>
      <c r="H7" s="27" t="s">
        <v>36</v>
      </c>
      <c r="I7" s="29"/>
    </row>
    <row r="8" spans="2:10" ht="18.75" customHeight="1">
      <c r="C8" s="27"/>
      <c r="D8" s="27" t="s">
        <v>21</v>
      </c>
      <c r="E8" s="29">
        <v>68640000</v>
      </c>
      <c r="G8" s="27"/>
      <c r="H8" s="27" t="s">
        <v>37</v>
      </c>
      <c r="I8" s="29">
        <v>665600000</v>
      </c>
    </row>
    <row r="9" spans="2:10" ht="18.75" customHeight="1">
      <c r="C9" s="27"/>
      <c r="D9" s="27" t="s">
        <v>22</v>
      </c>
      <c r="E9" s="29">
        <v>145600000</v>
      </c>
      <c r="G9" s="27"/>
      <c r="H9" s="27" t="s">
        <v>38</v>
      </c>
      <c r="I9" s="29">
        <v>208000000</v>
      </c>
    </row>
    <row r="10" spans="2:10" ht="18.75" customHeight="1">
      <c r="C10" s="27"/>
      <c r="D10" s="27" t="s">
        <v>23</v>
      </c>
      <c r="E10" s="29"/>
      <c r="G10" s="27"/>
      <c r="H10" s="27" t="s">
        <v>39</v>
      </c>
      <c r="I10" s="29"/>
    </row>
    <row r="11" spans="2:10" ht="18.75" customHeight="1">
      <c r="C11" s="27"/>
      <c r="D11" s="27" t="s">
        <v>62</v>
      </c>
      <c r="E11" s="29"/>
      <c r="G11" s="27"/>
      <c r="H11" s="27" t="s">
        <v>40</v>
      </c>
      <c r="I11" s="29">
        <v>31200000</v>
      </c>
    </row>
    <row r="12" spans="2:10" ht="18.75" customHeight="1">
      <c r="B12" s="46">
        <f>TotalAssets</f>
        <v>7920640000</v>
      </c>
      <c r="C12" s="27"/>
      <c r="D12" s="27" t="s">
        <v>24</v>
      </c>
      <c r="E12" s="29">
        <v>509600000</v>
      </c>
      <c r="I12" s="30"/>
    </row>
    <row r="13" spans="2:10" ht="18.75" customHeight="1">
      <c r="B13" s="46"/>
      <c r="C13" s="31"/>
      <c r="D13" s="31" t="s">
        <v>25</v>
      </c>
      <c r="E13" s="32">
        <f>SUBTOTAL(109,tblCash[GIÁ TRỊ])</f>
        <v>900640000</v>
      </c>
      <c r="G13" s="31"/>
      <c r="H13" s="31" t="s">
        <v>25</v>
      </c>
      <c r="I13" s="32">
        <f>SUBTOTAL(109,tblPersonal[GIÁ TRỊ])</f>
        <v>5751200000</v>
      </c>
    </row>
    <row r="14" spans="2:10" ht="18.75" customHeight="1">
      <c r="B14" s="47" t="s">
        <v>8</v>
      </c>
      <c r="C14" s="45"/>
      <c r="D14" s="45"/>
      <c r="E14" s="45"/>
      <c r="G14" s="45"/>
      <c r="H14" s="45"/>
      <c r="I14" s="45"/>
    </row>
    <row r="15" spans="2:10" ht="18.75" customHeight="1">
      <c r="B15" s="47"/>
    </row>
    <row r="16" spans="2:10" ht="18.75" customHeight="1">
      <c r="B16" s="33"/>
      <c r="C16" s="27" t="s">
        <v>4</v>
      </c>
      <c r="D16" s="27" t="s">
        <v>11</v>
      </c>
      <c r="E16" s="28" t="s">
        <v>17</v>
      </c>
      <c r="G16" s="27" t="s">
        <v>4</v>
      </c>
      <c r="H16" s="27" t="s">
        <v>12</v>
      </c>
      <c r="I16" s="28" t="s">
        <v>17</v>
      </c>
    </row>
    <row r="17" spans="2:9" ht="18.75" customHeight="1">
      <c r="B17" s="34"/>
      <c r="C17" s="27"/>
      <c r="D17" s="27" t="s">
        <v>26</v>
      </c>
      <c r="E17" s="29">
        <v>312000000</v>
      </c>
      <c r="G17" s="27"/>
      <c r="H17" s="27" t="s">
        <v>31</v>
      </c>
      <c r="I17" s="29"/>
    </row>
    <row r="18" spans="2:9" ht="18.75" customHeight="1">
      <c r="C18" s="27"/>
      <c r="D18" s="27" t="s">
        <v>27</v>
      </c>
      <c r="E18" s="29"/>
      <c r="G18" s="27"/>
      <c r="H18" s="27" t="s">
        <v>32</v>
      </c>
      <c r="I18" s="29"/>
    </row>
    <row r="19" spans="2:9" ht="18.75" customHeight="1">
      <c r="C19" s="27"/>
      <c r="D19" s="27" t="s">
        <v>28</v>
      </c>
      <c r="E19" s="29"/>
      <c r="G19" s="27"/>
      <c r="H19" s="27" t="s">
        <v>33</v>
      </c>
      <c r="I19" s="29"/>
    </row>
    <row r="20" spans="2:9" ht="18.75" customHeight="1">
      <c r="C20" s="27"/>
      <c r="D20" s="27" t="s">
        <v>29</v>
      </c>
      <c r="E20" s="29"/>
      <c r="G20" s="27"/>
      <c r="H20" s="27" t="s">
        <v>0</v>
      </c>
      <c r="I20" s="29">
        <v>956800000</v>
      </c>
    </row>
    <row r="21" spans="2:9" ht="18.75" customHeight="1">
      <c r="C21" s="27"/>
      <c r="D21" s="27" t="s">
        <v>30</v>
      </c>
      <c r="E21" s="29"/>
      <c r="G21" s="27"/>
      <c r="H21" s="27" t="s">
        <v>1</v>
      </c>
      <c r="I21" s="29"/>
    </row>
    <row r="22" spans="2:9" ht="18.75" customHeight="1">
      <c r="C22" s="27"/>
      <c r="D22" s="27"/>
      <c r="E22" s="29"/>
      <c r="G22" s="27"/>
      <c r="H22" s="27" t="s">
        <v>2</v>
      </c>
      <c r="I22" s="29"/>
    </row>
    <row r="23" spans="2:9" ht="18.75" customHeight="1">
      <c r="C23" s="31"/>
      <c r="D23" s="31" t="s">
        <v>25</v>
      </c>
      <c r="E23" s="32">
        <f>SUBTOTAL(109,tblInvestments[GIÁ TRỊ])</f>
        <v>312000000</v>
      </c>
      <c r="G23" s="31"/>
      <c r="H23" s="31" t="s">
        <v>25</v>
      </c>
      <c r="I23" s="32">
        <f>SUBTOTAL(109,tblRetirement[GIÁ TRỊ])</f>
        <v>956800000</v>
      </c>
    </row>
    <row r="24" spans="2:9" ht="18.75" customHeight="1">
      <c r="C24" s="45"/>
      <c r="D24" s="45"/>
      <c r="E24" s="45"/>
      <c r="G24" s="45"/>
      <c r="H24" s="45"/>
      <c r="I24" s="45"/>
    </row>
  </sheetData>
  <mergeCells count="6">
    <mergeCell ref="G24:I24"/>
    <mergeCell ref="B12:B13"/>
    <mergeCell ref="B14:B15"/>
    <mergeCell ref="C14:E14"/>
    <mergeCell ref="G14:I14"/>
    <mergeCell ref="C24:E24"/>
  </mergeCells>
  <phoneticPr fontId="18"/>
  <printOptions horizontalCentered="1"/>
  <pageMargins left="0.7" right="0.7" top="0.75" bottom="0.75" header="0.3" footer="0.3"/>
  <pageSetup fitToHeight="0" orientation="landscape"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autoPageBreaks="0" fitToPage="1"/>
  </sheetPr>
  <dimension ref="B2:J15"/>
  <sheetViews>
    <sheetView showGridLines="0" zoomScaleNormal="100" workbookViewId="0"/>
  </sheetViews>
  <sheetFormatPr defaultColWidth="6.5703125" defaultRowHeight="18.75" customHeight="1"/>
  <cols>
    <col min="1" max="1" width="2.42578125" style="1" customWidth="1"/>
    <col min="2" max="2" width="48.5703125" style="1" customWidth="1"/>
    <col min="3" max="3" width="2.7109375" style="1" customWidth="1"/>
    <col min="4" max="4" width="26.140625" style="1" customWidth="1"/>
    <col min="5" max="5" width="14.7109375" style="1" customWidth="1"/>
    <col min="6" max="6" width="5.5703125" style="1" customWidth="1"/>
    <col min="7" max="7" width="2.7109375" style="1" customWidth="1"/>
    <col min="8" max="8" width="26.140625" style="1" customWidth="1"/>
    <col min="9" max="9" width="14.7109375" style="1" customWidth="1"/>
    <col min="10" max="10" width="2.42578125" style="1" customWidth="1"/>
    <col min="11" max="16" width="6.5703125" style="1"/>
    <col min="17" max="17" width="21.7109375" style="1" customWidth="1"/>
    <col min="18" max="16384" width="6.5703125" style="1"/>
  </cols>
  <sheetData>
    <row r="2" spans="2:10" ht="28.5" customHeight="1" thickBot="1">
      <c r="B2" s="3" t="s">
        <v>41</v>
      </c>
      <c r="C2" s="4"/>
      <c r="D2" s="4"/>
      <c r="E2" s="26"/>
      <c r="F2" s="4"/>
      <c r="G2" s="35"/>
      <c r="H2" s="25" t="s">
        <v>6</v>
      </c>
      <c r="I2" s="4"/>
      <c r="J2" s="1" t="s">
        <v>4</v>
      </c>
    </row>
    <row r="3" spans="2:10" ht="34.5" customHeight="1" thickTop="1">
      <c r="B3" s="2"/>
    </row>
    <row r="4" spans="2:10" ht="18.75" customHeight="1">
      <c r="C4" s="27" t="s">
        <v>4</v>
      </c>
      <c r="D4" s="27" t="s">
        <v>14</v>
      </c>
      <c r="E4" s="28" t="s">
        <v>42</v>
      </c>
      <c r="G4" s="27" t="s">
        <v>4</v>
      </c>
      <c r="H4" s="27" t="s">
        <v>15</v>
      </c>
      <c r="I4" s="28" t="s">
        <v>42</v>
      </c>
    </row>
    <row r="5" spans="2:10" ht="18.75" customHeight="1">
      <c r="C5" s="27"/>
      <c r="D5" s="27" t="s">
        <v>43</v>
      </c>
      <c r="E5" s="29">
        <v>24960000</v>
      </c>
      <c r="G5" s="27"/>
      <c r="H5" s="27" t="s">
        <v>50</v>
      </c>
      <c r="I5" s="29">
        <v>301600000</v>
      </c>
    </row>
    <row r="6" spans="2:10" ht="18.75" customHeight="1">
      <c r="C6" s="27"/>
      <c r="D6" s="27" t="s">
        <v>44</v>
      </c>
      <c r="E6" s="29">
        <v>62400000</v>
      </c>
      <c r="G6" s="27"/>
      <c r="H6" s="27" t="s">
        <v>51</v>
      </c>
      <c r="I6" s="29"/>
    </row>
    <row r="7" spans="2:10" ht="18.75" customHeight="1">
      <c r="C7" s="27"/>
      <c r="D7" s="27" t="s">
        <v>45</v>
      </c>
      <c r="E7" s="29">
        <v>364000000</v>
      </c>
      <c r="G7" s="27"/>
      <c r="H7" s="27" t="s">
        <v>52</v>
      </c>
      <c r="I7" s="29"/>
    </row>
    <row r="8" spans="2:10" ht="18.75" customHeight="1">
      <c r="C8" s="27"/>
      <c r="D8" s="27" t="s">
        <v>46</v>
      </c>
      <c r="E8" s="29"/>
      <c r="G8" s="27"/>
      <c r="H8" s="27" t="s">
        <v>53</v>
      </c>
      <c r="I8" s="29">
        <v>2995200000</v>
      </c>
    </row>
    <row r="9" spans="2:10" ht="18.75" customHeight="1">
      <c r="C9" s="27"/>
      <c r="D9" s="27" t="s">
        <v>47</v>
      </c>
      <c r="E9" s="29"/>
      <c r="G9" s="27"/>
      <c r="H9" s="27" t="s">
        <v>54</v>
      </c>
      <c r="I9" s="29">
        <v>436800000</v>
      </c>
    </row>
    <row r="10" spans="2:10" ht="18.75" customHeight="1">
      <c r="C10" s="27"/>
      <c r="D10" s="27" t="s">
        <v>48</v>
      </c>
      <c r="E10" s="29">
        <v>166400000</v>
      </c>
      <c r="G10" s="27"/>
      <c r="H10" s="27" t="s">
        <v>55</v>
      </c>
      <c r="I10" s="29"/>
    </row>
    <row r="11" spans="2:10" ht="18.75" customHeight="1">
      <c r="C11" s="27"/>
      <c r="D11" s="27" t="s">
        <v>49</v>
      </c>
      <c r="E11" s="29">
        <v>124800000</v>
      </c>
      <c r="G11" s="27"/>
      <c r="H11" s="27" t="s">
        <v>56</v>
      </c>
      <c r="I11" s="29">
        <v>83200000</v>
      </c>
    </row>
    <row r="12" spans="2:10" ht="18.75" customHeight="1">
      <c r="B12" s="46">
        <f>TotalLiabilites</f>
        <v>4600960000</v>
      </c>
      <c r="E12" s="30"/>
      <c r="G12" s="27"/>
      <c r="H12" s="27" t="s">
        <v>57</v>
      </c>
      <c r="I12" s="29">
        <v>41600000</v>
      </c>
    </row>
    <row r="13" spans="2:10" ht="18.75" customHeight="1">
      <c r="B13" s="46"/>
      <c r="C13" s="27"/>
      <c r="D13" s="31" t="s">
        <v>3</v>
      </c>
      <c r="E13" s="32">
        <f>SUBTOTAL(109,tblUnsecured[NỢ])</f>
        <v>742560000</v>
      </c>
      <c r="G13" s="27"/>
      <c r="H13" s="31" t="s">
        <v>3</v>
      </c>
      <c r="I13" s="32">
        <f>SUBTOTAL(109,tblSecured[NỢ])</f>
        <v>3858400000</v>
      </c>
    </row>
    <row r="14" spans="2:10" ht="18.75" customHeight="1">
      <c r="B14" s="47" t="s">
        <v>8</v>
      </c>
    </row>
    <row r="15" spans="2:10" ht="18.75" customHeight="1">
      <c r="B15" s="47"/>
    </row>
  </sheetData>
  <mergeCells count="2">
    <mergeCell ref="B12:B13"/>
    <mergeCell ref="B14:B15"/>
  </mergeCells>
  <phoneticPr fontId="18"/>
  <printOptions horizontalCentered="1"/>
  <pageMargins left="0.7" right="0.7" top="0.75" bottom="0.75" header="0.3" footer="0.3"/>
  <pageSetup fitToHeight="0" orientation="landscape"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23"/>
  <sheetViews>
    <sheetView workbookViewId="0"/>
  </sheetViews>
  <sheetFormatPr defaultColWidth="6.5703125" defaultRowHeight="12"/>
  <cols>
    <col min="1" max="1" width="6.5703125" style="1"/>
    <col min="2" max="2" width="15.85546875" style="1" customWidth="1"/>
    <col min="3" max="3" width="17.42578125" style="1" customWidth="1"/>
    <col min="4" max="16384" width="6.5703125" style="1"/>
  </cols>
  <sheetData>
    <row r="2" spans="2:3">
      <c r="B2" s="1" t="s">
        <v>58</v>
      </c>
    </row>
    <row r="11" spans="2:3" ht="15">
      <c r="B11" s="36" t="str">
        <f>tblCash[[#Headers],[TIỀN MẶT]]</f>
        <v>TIỀN MẶT</v>
      </c>
      <c r="C11" s="37">
        <f>SUM(tblCash[GIÁ TRỊ])</f>
        <v>900640000</v>
      </c>
    </row>
    <row r="12" spans="2:3" ht="15">
      <c r="B12" s="36" t="str">
        <f>tblInvestments[[#Headers],[CÁC KHOẢN ĐẦU TƯ]]</f>
        <v>CÁC KHOẢN ĐẦU TƯ</v>
      </c>
      <c r="C12" s="37">
        <f>SUM(tblInvestments[GIÁ TRỊ])</f>
        <v>312000000</v>
      </c>
    </row>
    <row r="13" spans="2:3" ht="15">
      <c r="B13" s="36" t="str">
        <f>tblRetirement[[#Headers],[HƯU TRÍ]]</f>
        <v>HƯU TRÍ</v>
      </c>
      <c r="C13" s="37">
        <f>SUM(tblRetirement[GIÁ TRỊ])</f>
        <v>956800000</v>
      </c>
    </row>
    <row r="14" spans="2:3" ht="15">
      <c r="B14" s="36" t="str">
        <f>tblPersonal[[#Headers],[CÁ NHÂN]]</f>
        <v>CÁ NHÂN</v>
      </c>
      <c r="C14" s="37">
        <f>SUM(tblPersonal[GIÁ TRỊ])</f>
        <v>5751200000</v>
      </c>
    </row>
    <row r="15" spans="2:3" ht="15">
      <c r="B15" s="38" t="s">
        <v>59</v>
      </c>
      <c r="C15" s="39">
        <f>SUM(tblCash[GIÁ TRỊ],tblInvestments[GIÁ TRỊ],tblRetirement[GIÁ TRỊ],tblPersonal[GIÁ TRỊ])</f>
        <v>7920640000</v>
      </c>
    </row>
    <row r="16" spans="2:3">
      <c r="C16" s="40"/>
    </row>
    <row r="17" spans="2:3">
      <c r="C17" s="40"/>
    </row>
    <row r="18" spans="2:3" ht="15">
      <c r="B18" s="36" t="str">
        <f>tblUnsecured[[#Headers],[KHÔNG BẢO ĐẢM]]</f>
        <v>KHÔNG BẢO ĐẢM</v>
      </c>
      <c r="C18" s="37">
        <f>SUM(tblUnsecured[NỢ])</f>
        <v>742560000</v>
      </c>
    </row>
    <row r="19" spans="2:3" ht="15">
      <c r="B19" s="36" t="str">
        <f>tblSecured[[#Headers],[CÓ BẢO ĐẢM]]</f>
        <v>CÓ BẢO ĐẢM</v>
      </c>
      <c r="C19" s="37">
        <f>SUM(tblSecured[NỢ])</f>
        <v>3858400000</v>
      </c>
    </row>
    <row r="20" spans="2:3" ht="15">
      <c r="B20" s="38" t="s">
        <v>60</v>
      </c>
      <c r="C20" s="39">
        <f>SUM(tblUnsecured[NỢ],tblSecured[NỢ])</f>
        <v>4600960000</v>
      </c>
    </row>
    <row r="21" spans="2:3">
      <c r="C21" s="40"/>
    </row>
    <row r="22" spans="2:3">
      <c r="C22" s="40"/>
    </row>
    <row r="23" spans="2:3" ht="15">
      <c r="B23" s="41" t="s">
        <v>61</v>
      </c>
      <c r="C23" s="42">
        <f>C15-C20</f>
        <v>3319680000</v>
      </c>
    </row>
  </sheetData>
  <phoneticPr fontId="18"/>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33d27e29-ff2e-41a1-ae47-f7a39f7606c1">english</DirectSourceMarket>
    <ApprovalStatus xmlns="33d27e29-ff2e-41a1-ae47-f7a39f7606c1">InProgress</ApprovalStatus>
    <MarketSpecific xmlns="33d27e29-ff2e-41a1-ae47-f7a39f7606c1">false</MarketSpecific>
    <LocComments xmlns="33d27e29-ff2e-41a1-ae47-f7a39f7606c1" xsi:nil="true"/>
    <ThumbnailAssetId xmlns="33d27e29-ff2e-41a1-ae47-f7a39f7606c1" xsi:nil="true"/>
    <PrimaryImageGen xmlns="33d27e29-ff2e-41a1-ae47-f7a39f7606c1">true</PrimaryImageGen>
    <LegacyData xmlns="33d27e29-ff2e-41a1-ae47-f7a39f7606c1" xsi:nil="true"/>
    <LocRecommendedHandoff xmlns="33d27e29-ff2e-41a1-ae47-f7a39f7606c1" xsi:nil="true"/>
    <BusinessGroup xmlns="33d27e29-ff2e-41a1-ae47-f7a39f7606c1" xsi:nil="true"/>
    <BlockPublish xmlns="33d27e29-ff2e-41a1-ae47-f7a39f7606c1">false</BlockPublish>
    <TPFriendlyName xmlns="33d27e29-ff2e-41a1-ae47-f7a39f7606c1" xsi:nil="true"/>
    <NumericId xmlns="33d27e29-ff2e-41a1-ae47-f7a39f7606c1" xsi:nil="true"/>
    <APEditor xmlns="33d27e29-ff2e-41a1-ae47-f7a39f7606c1">
      <UserInfo>
        <DisplayName/>
        <AccountId xsi:nil="true"/>
        <AccountType/>
      </UserInfo>
    </APEditor>
    <SourceTitle xmlns="33d27e29-ff2e-41a1-ae47-f7a39f7606c1" xsi:nil="true"/>
    <OpenTemplate xmlns="33d27e29-ff2e-41a1-ae47-f7a39f7606c1">true</OpenTemplate>
    <UALocComments xmlns="33d27e29-ff2e-41a1-ae47-f7a39f7606c1" xsi:nil="true"/>
    <ParentAssetId xmlns="33d27e29-ff2e-41a1-ae47-f7a39f7606c1" xsi:nil="true"/>
    <IntlLangReviewDate xmlns="33d27e29-ff2e-41a1-ae47-f7a39f7606c1" xsi:nil="true"/>
    <FeatureTagsTaxHTField0 xmlns="33d27e29-ff2e-41a1-ae47-f7a39f7606c1">
      <Terms xmlns="http://schemas.microsoft.com/office/infopath/2007/PartnerControls"/>
    </FeatureTagsTaxHTField0>
    <PublishStatusLookup xmlns="33d27e29-ff2e-41a1-ae47-f7a39f7606c1">
      <Value>44544</Value>
    </PublishStatusLookup>
    <Providers xmlns="33d27e29-ff2e-41a1-ae47-f7a39f7606c1" xsi:nil="true"/>
    <MachineTranslated xmlns="33d27e29-ff2e-41a1-ae47-f7a39f7606c1">false</MachineTranslated>
    <OriginalSourceMarket xmlns="33d27e29-ff2e-41a1-ae47-f7a39f7606c1">english</OriginalSourceMarket>
    <APDescription xmlns="33d27e29-ff2e-41a1-ae47-f7a39f7606c1">Bạn muốn biết giá trị ròng tài sản của bạn?Mẫu dễ sử dụng này sẽ tính toán giúp bạn.Chỉ cần đơn giản nhập số liệu về tài sản có và tài sản nợ và bạn sẽ thấy rõ kết quả.</APDescription>
    <ClipArtFilename xmlns="33d27e29-ff2e-41a1-ae47-f7a39f7606c1" xsi:nil="true"/>
    <ContentItem xmlns="33d27e29-ff2e-41a1-ae47-f7a39f7606c1" xsi:nil="true"/>
    <TPInstallLocation xmlns="33d27e29-ff2e-41a1-ae47-f7a39f7606c1" xsi:nil="true"/>
    <PublishTargets xmlns="33d27e29-ff2e-41a1-ae47-f7a39f7606c1">OfficeOnlineVNext</PublishTargets>
    <TimesCloned xmlns="33d27e29-ff2e-41a1-ae47-f7a39f7606c1" xsi:nil="true"/>
    <AssetStart xmlns="33d27e29-ff2e-41a1-ae47-f7a39f7606c1">2011-12-14T23:39:00+00:00</AssetStart>
    <Provider xmlns="33d27e29-ff2e-41a1-ae47-f7a39f7606c1" xsi:nil="true"/>
    <AcquiredFrom xmlns="33d27e29-ff2e-41a1-ae47-f7a39f7606c1">Internal MS</AcquiredFrom>
    <FriendlyTitle xmlns="33d27e29-ff2e-41a1-ae47-f7a39f7606c1" xsi:nil="true"/>
    <LastHandOff xmlns="33d27e29-ff2e-41a1-ae47-f7a39f7606c1" xsi:nil="true"/>
    <TPClientViewer xmlns="33d27e29-ff2e-41a1-ae47-f7a39f7606c1" xsi:nil="true"/>
    <UACurrentWords xmlns="33d27e29-ff2e-41a1-ae47-f7a39f7606c1" xsi:nil="true"/>
    <ArtSampleDocs xmlns="33d27e29-ff2e-41a1-ae47-f7a39f7606c1" xsi:nil="true"/>
    <UALocRecommendation xmlns="33d27e29-ff2e-41a1-ae47-f7a39f7606c1">Localize</UALocRecommendation>
    <Manager xmlns="33d27e29-ff2e-41a1-ae47-f7a39f7606c1" xsi:nil="true"/>
    <ShowIn xmlns="33d27e29-ff2e-41a1-ae47-f7a39f7606c1">Show everywhere</ShowIn>
    <UANotes xmlns="33d27e29-ff2e-41a1-ae47-f7a39f7606c1" xsi:nil="true"/>
    <TemplateStatus xmlns="33d27e29-ff2e-41a1-ae47-f7a39f7606c1">Complete</TemplateStatus>
    <InternalTagsTaxHTField0 xmlns="33d27e29-ff2e-41a1-ae47-f7a39f7606c1">
      <Terms xmlns="http://schemas.microsoft.com/office/infopath/2007/PartnerControls"/>
    </InternalTagsTaxHTField0>
    <CSXHash xmlns="33d27e29-ff2e-41a1-ae47-f7a39f7606c1" xsi:nil="true"/>
    <Downloads xmlns="33d27e29-ff2e-41a1-ae47-f7a39f7606c1">0</Downloads>
    <VoteCount xmlns="33d27e29-ff2e-41a1-ae47-f7a39f7606c1" xsi:nil="true"/>
    <OOCacheId xmlns="33d27e29-ff2e-41a1-ae47-f7a39f7606c1" xsi:nil="true"/>
    <IsDeleted xmlns="33d27e29-ff2e-41a1-ae47-f7a39f7606c1">false</IsDeleted>
    <AssetExpire xmlns="33d27e29-ff2e-41a1-ae47-f7a39f7606c1">2035-01-01T08:00:00+00:00</AssetExpire>
    <DSATActionTaken xmlns="33d27e29-ff2e-41a1-ae47-f7a39f7606c1" xsi:nil="true"/>
    <CSXSubmissionMarket xmlns="33d27e29-ff2e-41a1-ae47-f7a39f7606c1" xsi:nil="true"/>
    <TPExecutable xmlns="33d27e29-ff2e-41a1-ae47-f7a39f7606c1" xsi:nil="true"/>
    <SubmitterId xmlns="33d27e29-ff2e-41a1-ae47-f7a39f7606c1" xsi:nil="true"/>
    <EditorialTags xmlns="33d27e29-ff2e-41a1-ae47-f7a39f7606c1" xsi:nil="true"/>
    <ApprovalLog xmlns="33d27e29-ff2e-41a1-ae47-f7a39f7606c1" xsi:nil="true"/>
    <AssetType xmlns="33d27e29-ff2e-41a1-ae47-f7a39f7606c1">TP</AssetType>
    <BugNumber xmlns="33d27e29-ff2e-41a1-ae47-f7a39f7606c1" xsi:nil="true"/>
    <CSXSubmissionDate xmlns="33d27e29-ff2e-41a1-ae47-f7a39f7606c1" xsi:nil="true"/>
    <CSXUpdate xmlns="33d27e29-ff2e-41a1-ae47-f7a39f7606c1">false</CSXUpdate>
    <Milestone xmlns="33d27e29-ff2e-41a1-ae47-f7a39f7606c1" xsi:nil="true"/>
    <RecommendationsModifier xmlns="33d27e29-ff2e-41a1-ae47-f7a39f7606c1" xsi:nil="true"/>
    <OriginAsset xmlns="33d27e29-ff2e-41a1-ae47-f7a39f7606c1" xsi:nil="true"/>
    <TPComponent xmlns="33d27e29-ff2e-41a1-ae47-f7a39f7606c1" xsi:nil="true"/>
    <AssetId xmlns="33d27e29-ff2e-41a1-ae47-f7a39f7606c1">TP102802355</AssetId>
    <IntlLocPriority xmlns="33d27e29-ff2e-41a1-ae47-f7a39f7606c1" xsi:nil="true"/>
    <PolicheckWords xmlns="33d27e29-ff2e-41a1-ae47-f7a39f7606c1" xsi:nil="true"/>
    <TPLaunchHelpLink xmlns="33d27e29-ff2e-41a1-ae47-f7a39f7606c1" xsi:nil="true"/>
    <TPApplication xmlns="33d27e29-ff2e-41a1-ae47-f7a39f7606c1" xsi:nil="true"/>
    <CrawlForDependencies xmlns="33d27e29-ff2e-41a1-ae47-f7a39f7606c1">false</CrawlForDependencies>
    <HandoffToMSDN xmlns="33d27e29-ff2e-41a1-ae47-f7a39f7606c1" xsi:nil="true"/>
    <PlannedPubDate xmlns="33d27e29-ff2e-41a1-ae47-f7a39f7606c1" xsi:nil="true"/>
    <IntlLangReviewer xmlns="33d27e29-ff2e-41a1-ae47-f7a39f7606c1" xsi:nil="true"/>
    <TrustLevel xmlns="33d27e29-ff2e-41a1-ae47-f7a39f7606c1">1 Microsoft Managed Content</TrustLevel>
    <LocLastLocAttemptVersionLookup xmlns="33d27e29-ff2e-41a1-ae47-f7a39f7606c1">712748</LocLastLocAttemptVersionLookup>
    <IsSearchable xmlns="33d27e29-ff2e-41a1-ae47-f7a39f7606c1">true</IsSearchable>
    <TemplateTemplateType xmlns="33d27e29-ff2e-41a1-ae47-f7a39f7606c1">Excel 2007 Default</TemplateTemplateType>
    <CampaignTagsTaxHTField0 xmlns="33d27e29-ff2e-41a1-ae47-f7a39f7606c1">
      <Terms xmlns="http://schemas.microsoft.com/office/infopath/2007/PartnerControls"/>
    </CampaignTagsTaxHTField0>
    <TPNamespace xmlns="33d27e29-ff2e-41a1-ae47-f7a39f7606c1" xsi:nil="true"/>
    <TaxCatchAll xmlns="33d27e29-ff2e-41a1-ae47-f7a39f7606c1"/>
    <Markets xmlns="33d27e29-ff2e-41a1-ae47-f7a39f7606c1"/>
    <UAProjectedTotalWords xmlns="33d27e29-ff2e-41a1-ae47-f7a39f7606c1" xsi:nil="true"/>
    <IntlLangReview xmlns="33d27e29-ff2e-41a1-ae47-f7a39f7606c1">false</IntlLangReview>
    <OutputCachingOn xmlns="33d27e29-ff2e-41a1-ae47-f7a39f7606c1">false</OutputCachingOn>
    <APAuthor xmlns="33d27e29-ff2e-41a1-ae47-f7a39f7606c1">
      <UserInfo>
        <DisplayName>REDMOND\v-aptall</DisplayName>
        <AccountId>2566</AccountId>
        <AccountType/>
      </UserInfo>
    </APAuthor>
    <LocManualTestRequired xmlns="33d27e29-ff2e-41a1-ae47-f7a39f7606c1">false</LocManualTestRequired>
    <TPCommandLine xmlns="33d27e29-ff2e-41a1-ae47-f7a39f7606c1" xsi:nil="true"/>
    <TPAppVersion xmlns="33d27e29-ff2e-41a1-ae47-f7a39f7606c1" xsi:nil="true"/>
    <EditorialStatus xmlns="33d27e29-ff2e-41a1-ae47-f7a39f7606c1">Complete</EditorialStatus>
    <LastModifiedDateTime xmlns="33d27e29-ff2e-41a1-ae47-f7a39f7606c1" xsi:nil="true"/>
    <ScenarioTagsTaxHTField0 xmlns="33d27e29-ff2e-41a1-ae47-f7a39f7606c1">
      <Terms xmlns="http://schemas.microsoft.com/office/infopath/2007/PartnerControls"/>
    </ScenarioTagsTaxHTField0>
    <OriginalRelease xmlns="33d27e29-ff2e-41a1-ae47-f7a39f7606c1">14</OriginalRelease>
    <TPLaunchHelpLinkType xmlns="33d27e29-ff2e-41a1-ae47-f7a39f7606c1">Template</TPLaunchHelpLinkType>
    <LocalizationTagsTaxHTField0 xmlns="33d27e29-ff2e-41a1-ae47-f7a39f7606c1">
      <Terms xmlns="http://schemas.microsoft.com/office/infopath/2007/PartnerControls"/>
    </LocalizationTagsTaxHTField0>
    <NumOfRatings xmlns="33d27e29-ff2e-41a1-ae47-f7a39f7606c1" xsi:nil="true"/>
    <LocMarketGroupTiers2 xmlns="33d27e29-ff2e-41a1-ae47-f7a39f7606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BB39-1166-4CE8-8F91-8735F60627B8}"/>
</file>

<file path=customXml/itemProps2.xml><?xml version="1.0" encoding="utf-8"?>
<ds:datastoreItem xmlns:ds="http://schemas.openxmlformats.org/officeDocument/2006/customXml" ds:itemID="{F68118F0-35A9-4582-87DB-DC248FAB89E4}"/>
</file>

<file path=customXml/itemProps3.xml><?xml version="1.0" encoding="utf-8"?>
<ds:datastoreItem xmlns:ds="http://schemas.openxmlformats.org/officeDocument/2006/customXml" ds:itemID="{A9102268-5700-4C14-82E7-0E6C30119D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Bảng điều khiển</vt:lpstr>
      <vt:lpstr>Tài sản có</vt:lpstr>
      <vt:lpstr>Tài sản nợ</vt:lpstr>
      <vt:lpstr>tính toán</vt:lpstr>
      <vt:lpstr>NetWorth</vt:lpstr>
      <vt:lpstr>'Bảng điều khiển'!Print_Area</vt:lpstr>
      <vt:lpstr>'Tài sản có'!Print_Area</vt:lpstr>
      <vt:lpstr>'Tài sản nợ'!Print_Area</vt:lpstr>
      <vt:lpstr>'tính toán'!Print_Area</vt:lpstr>
      <vt:lpstr>TotalAssets</vt:lpstr>
      <vt:lpstr>TotalLiabilites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2011-09-13T18:49:56Z</dcterms:created>
  <dcterms:modified xsi:type="dcterms:W3CDTF">2012-07-26T10:20:42Z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0x010100AFF56A22E162F645A87DF37DCD7CE6B30300551C514083F3BE438C342336EC41654F</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