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08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DBDFE4EE-A09F-47F9-B6EE-BF3A9441E46D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Табель" sheetId="15" r:id="rId1"/>
    <sheet name="Відомості" sheetId="20" r:id="rId2"/>
  </sheets>
  <definedNames>
    <definedName name="_xlnm.Print_Area" localSheetId="0">Табель!$A$1:$K$31</definedName>
    <definedName name="Початок_тижня">Табель!$G$4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5" l="1"/>
  <c r="H15" i="15"/>
  <c r="I15" i="15"/>
  <c r="J15" i="15"/>
  <c r="K15" i="15"/>
  <c r="G4" i="15"/>
  <c r="A8" i="15" s="1"/>
  <c r="A9" i="15" s="1"/>
  <c r="A10" i="15" s="1"/>
  <c r="A11" i="15" s="1"/>
  <c r="A12" i="15" s="1"/>
  <c r="A13" i="15" s="1"/>
  <c r="A14" i="15" s="1"/>
  <c r="A18" i="15" s="1"/>
  <c r="A19" i="15" s="1"/>
  <c r="A20" i="15" s="1"/>
  <c r="A21" i="15" s="1"/>
  <c r="A22" i="15" s="1"/>
  <c r="A23" i="15" s="1"/>
  <c r="A24" i="15" s="1"/>
  <c r="F19" i="15"/>
  <c r="F20" i="15"/>
  <c r="F21" i="15"/>
  <c r="F22" i="15"/>
  <c r="F23" i="15"/>
  <c r="F24" i="15"/>
  <c r="F18" i="15"/>
  <c r="F9" i="15"/>
  <c r="F10" i="15"/>
  <c r="F11" i="15"/>
  <c r="F12" i="15"/>
  <c r="F13" i="15"/>
  <c r="F14" i="15"/>
  <c r="F8" i="15"/>
  <c r="G25" i="15"/>
  <c r="G29" i="15" s="1"/>
  <c r="H28" i="15"/>
  <c r="K25" i="15"/>
  <c r="J25" i="15"/>
  <c r="I25" i="15"/>
  <c r="H25" i="15"/>
  <c r="H29" i="15" s="1"/>
  <c r="K29" i="15"/>
  <c r="J29" i="15"/>
  <c r="I29" i="15" l="1"/>
  <c r="J31" i="15" s="1"/>
</calcChain>
</file>

<file path=xl/sharedStrings.xml><?xml version="1.0" encoding="utf-8"?>
<sst xmlns="http://schemas.openxmlformats.org/spreadsheetml/2006/main" count="56" uniqueCount="43">
  <si>
    <t>ТАБЛИЦЯ ОБЛІКУ ЧАСУ</t>
  </si>
  <si>
    <t>Адреса 1</t>
  </si>
  <si>
    <t>Адреса 2</t>
  </si>
  <si>
    <t>Місто, область, поштовий індекс</t>
  </si>
  <si>
    <t>Номер телефону</t>
  </si>
  <si>
    <t>День тижня</t>
  </si>
  <si>
    <t>Підпис працівника</t>
  </si>
  <si>
    <t>Підпис керівника</t>
  </si>
  <si>
    <t>Час початку</t>
  </si>
  <si>
    <r>
      <t xml:space="preserve">Перерви
</t>
    </r>
    <r>
      <rPr>
        <b/>
        <sz val="8"/>
        <color indexed="9"/>
        <rFont val="Calibri"/>
        <family val="2"/>
        <scheme val="major"/>
      </rPr>
      <t>(хвилини)</t>
    </r>
  </si>
  <si>
    <r>
      <t xml:space="preserve">Перерва
</t>
    </r>
    <r>
      <rPr>
        <b/>
        <sz val="8"/>
        <color indexed="9"/>
        <rFont val="Calibri"/>
        <family val="2"/>
        <scheme val="major"/>
      </rPr>
      <t>(хвилини)</t>
    </r>
  </si>
  <si>
    <t>Ім’я працівника:</t>
  </si>
  <si>
    <t>Ім’я керівника:</t>
  </si>
  <si>
    <t>Початок тижня:</t>
  </si>
  <si>
    <t>Час завершення</t>
  </si>
  <si>
    <t>Дата</t>
  </si>
  <si>
    <t>Назва компанії</t>
  </si>
  <si>
    <t>Усього</t>
  </si>
  <si>
    <t>Стовпець1</t>
  </si>
  <si>
    <t>Ставка/год.:</t>
  </si>
  <si>
    <t>Загальна виплата:</t>
  </si>
  <si>
    <t>Загальний підсумок виплат:</t>
  </si>
  <si>
    <t>Звичайні</t>
  </si>
  <si>
    <t>Понаднормові</t>
  </si>
  <si>
    <t>Лікарняні</t>
  </si>
  <si>
    <t>Святкові</t>
  </si>
  <si>
    <t>Відпусткові</t>
  </si>
  <si>
    <t>ШАБЛОНИ ТАБЕЛІВ ВІД VERTEX42.COM</t>
  </si>
  <si>
    <t>https://www.vertex42.com/ExcelTemplates/timesheets.html</t>
  </si>
  <si>
    <t>← Оновіть дату початку тижня</t>
  </si>
  <si>
    <t>← Якщо потрібен тижневий табель, приховайте другий тиждень</t>
  </si>
  <si>
    <t>← Видаліть рядки зі ставками та сумами виплат, якщо вони не потрібні.</t>
  </si>
  <si>
    <t>Указівки для невізуальних екранів</t>
  </si>
  <si>
    <t xml:space="preserve">Ця книга складається з двох аркушів. 
Табель
Відомості
Вказівки наведено в стовпці A, починаючи з клітинки A1 кожного аркуша. Їх записано як вхідні повідомлення в кожній клітинці. Усі кроки інструкцій містять відомості про відповідний рядок. Кожен наступний крок продовжується в клітинці A2, A3 тощо. Це не стосується випадків, коли явно не передбачено інше, наприклад якщо на наступному кроці не вказано перейти до клітинки A6. 
Щоб видалити ці інструкції з аркуша, перейдіть на вкладку "Дані &gt; Знаряддя даних &gt; Перевірка даних &gt; Введене повідомлення" та видаліть їх.
</t>
  </si>
  <si>
    <t>Про Vertex42</t>
  </si>
  <si>
    <t>Vertex42.com надає понад 300 професійно оформлених шаблонів електронних таблиць для роботи, домашніх справ і навчання, більшість із яких можна завантажити безкоштовно. До колекції входять різноманітні календарі, планувальники й розклади, а також особисті фінансові електронні таблиці для складання бюджету, скорочення заборгованості та нарахування амортизації за кредитом.</t>
  </si>
  <si>
    <t>Для компаній надаються шаблони рахунків-фактур, табелів обліку робочого часу, документів для відстеження запасів і фінансових звітів, а також шаблони для планування проектів. Викладачі та студенти знайдуть такі ресурси, як програми занять, залікові книжки та відомості відвідуваності. Організуйте своє сімейне життя за допомогою планувальників харчування, списків завдань і журналів вправ. Кожен шаблон ретельно вивчено, удосконалено та покращено з часом на основі відгуків від тисяч користувачів.</t>
  </si>
  <si>
    <t>Усього
[h]:mm:ss</t>
  </si>
  <si>
    <t>Звичайні
[h]:mm:ss</t>
  </si>
  <si>
    <t>Понаднормові
[h]:mm:ss</t>
  </si>
  <si>
    <t>Лікарняні
[h]:mm:ss</t>
  </si>
  <si>
    <t>Святкові
[h]:mm:ss</t>
  </si>
  <si>
    <t>Відпусткові
[h]:mm:ss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</si>
</sst>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&quot;₴&quot;_-;\-* #,##0.00&quot;₴&quot;_-;_-* &quot;-&quot;??&quot;₴&quot;_-;_-@_-"/>
    <numFmt numFmtId="165" formatCode="[&lt;=9999999]###\-####;\(###\)\ ###\-####"/>
    <numFmt numFmtId="167" formatCode="_-* #,##0\ &quot;₴&quot;_-;\-* #,##0\ &quot;₴&quot;_-;_-* &quot;-&quot;\ &quot;₴&quot;_-;_-@_-"/>
    <numFmt numFmtId="173" formatCode="ddd\ dd\.mm"/>
    <numFmt numFmtId="174" formatCode="h:mm:ss;@"/>
    <numFmt numFmtId="175" formatCode="[$-F400]h:mm:ss"/>
    <numFmt numFmtId="176" formatCode="_-* #,##0.00_₴_-;\-* #,##0.00_₴_-;_-* &quot;-&quot;??_₴_-;_-@_-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5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76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7">
    <xf numFmtId="0" fontId="0" fillId="0" borderId="0" xfId="0">
      <alignment wrapText="1"/>
    </xf>
    <xf numFmtId="0" fontId="3" fillId="0" borderId="0" xfId="0" applyFo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22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1" fillId="0" borderId="0" xfId="0" applyFont="1">
      <alignment wrapText="1"/>
    </xf>
    <xf numFmtId="0" fontId="32" fillId="0" borderId="0" xfId="36" applyFont="1" applyAlignment="1" applyProtection="1">
      <alignment vertical="center"/>
    </xf>
    <xf numFmtId="0" fontId="34" fillId="0" borderId="0" xfId="0" applyFont="1" applyAlignment="1">
      <alignment vertical="center"/>
    </xf>
    <xf numFmtId="0" fontId="35" fillId="0" borderId="0" xfId="36" applyFont="1" applyAlignment="1" applyProtection="1">
      <alignment horizontal="left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14" fontId="19" fillId="0" borderId="7" xfId="0" applyNumberFormat="1" applyFont="1" applyBorder="1" applyAlignment="1">
      <alignment horizontal="left" shrinkToFit="1"/>
    </xf>
    <xf numFmtId="0" fontId="19" fillId="23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vertical="top"/>
    </xf>
    <xf numFmtId="0" fontId="30" fillId="0" borderId="0" xfId="0" applyFont="1" applyAlignment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19" fillId="0" borderId="0" xfId="28" applyFont="1" applyAlignment="1">
      <alignment horizontal="right" vertical="center" shrinkToFit="1"/>
    </xf>
    <xf numFmtId="176" fontId="21" fillId="0" borderId="0" xfId="48" applyAlignment="1">
      <alignment horizontal="right" vertical="center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 vertical="top"/>
    </xf>
    <xf numFmtId="1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0" fontId="0" fillId="0" borderId="13" xfId="0" applyBorder="1">
      <alignment wrapText="1"/>
    </xf>
    <xf numFmtId="0" fontId="37" fillId="0" borderId="0" xfId="35">
      <alignment horizontal="right"/>
    </xf>
    <xf numFmtId="165" fontId="20" fillId="0" borderId="0" xfId="45" applyAlignment="1"/>
    <xf numFmtId="0" fontId="19" fillId="0" borderId="0" xfId="0" applyFont="1">
      <alignment wrapText="1"/>
    </xf>
    <xf numFmtId="0" fontId="28" fillId="24" borderId="0" xfId="0" applyFont="1" applyFill="1" applyAlignment="1">
      <alignment horizontal="right" vertical="center" indent="1"/>
    </xf>
    <xf numFmtId="0" fontId="36" fillId="0" borderId="0" xfId="33">
      <alignment horizontal="right" vertical="center"/>
    </xf>
    <xf numFmtId="0" fontId="38" fillId="0" borderId="0" xfId="32">
      <alignment vertical="center"/>
    </xf>
    <xf numFmtId="0" fontId="20" fillId="0" borderId="0" xfId="34">
      <alignment wrapText="1"/>
    </xf>
    <xf numFmtId="173" fontId="21" fillId="20" borderId="9" xfId="0" applyNumberFormat="1" applyFont="1" applyFill="1" applyBorder="1" applyAlignment="1">
      <alignment horizontal="center" vertical="center"/>
    </xf>
    <xf numFmtId="173" fontId="21" fillId="20" borderId="10" xfId="0" applyNumberFormat="1" applyFont="1" applyFill="1" applyBorder="1" applyAlignment="1">
      <alignment horizontal="center" vertical="center"/>
    </xf>
    <xf numFmtId="173" fontId="21" fillId="20" borderId="12" xfId="0" applyNumberFormat="1" applyFont="1" applyFill="1" applyBorder="1" applyAlignment="1">
      <alignment horizontal="center" vertical="center"/>
    </xf>
    <xf numFmtId="174" fontId="19" fillId="23" borderId="9" xfId="0" applyNumberFormat="1" applyFont="1" applyFill="1" applyBorder="1" applyAlignment="1">
      <alignment horizontal="center" vertical="center"/>
    </xf>
    <xf numFmtId="174" fontId="19" fillId="23" borderId="10" xfId="0" applyNumberFormat="1" applyFont="1" applyFill="1" applyBorder="1" applyAlignment="1">
      <alignment horizontal="center" vertical="center"/>
    </xf>
    <xf numFmtId="174" fontId="19" fillId="23" borderId="12" xfId="0" applyNumberFormat="1" applyFont="1" applyFill="1" applyBorder="1" applyAlignment="1">
      <alignment horizontal="center" vertical="center"/>
    </xf>
    <xf numFmtId="175" fontId="21" fillId="20" borderId="9" xfId="0" applyNumberFormat="1" applyFont="1" applyFill="1" applyBorder="1" applyAlignment="1">
      <alignment horizontal="center" vertical="center"/>
    </xf>
    <xf numFmtId="175" fontId="19" fillId="23" borderId="9" xfId="0" applyNumberFormat="1" applyFont="1" applyFill="1" applyBorder="1" applyAlignment="1">
      <alignment horizontal="center" vertical="center"/>
    </xf>
    <xf numFmtId="175" fontId="19" fillId="23" borderId="10" xfId="0" applyNumberFormat="1" applyFont="1" applyFill="1" applyBorder="1" applyAlignment="1">
      <alignment horizontal="center" vertical="center"/>
    </xf>
    <xf numFmtId="175" fontId="19" fillId="23" borderId="11" xfId="0" applyNumberFormat="1" applyFont="1" applyFill="1" applyBorder="1" applyAlignment="1">
      <alignment horizontal="center" vertical="center"/>
    </xf>
    <xf numFmtId="175" fontId="21" fillId="21" borderId="0" xfId="0" applyNumberFormat="1" applyFont="1" applyFill="1" applyAlignment="1">
      <alignment horizontal="center" vertical="center"/>
    </xf>
    <xf numFmtId="176" fontId="24" fillId="21" borderId="0" xfId="29" applyNumberFormat="1" applyFont="1" applyFill="1" applyAlignment="1">
      <alignment horizontal="center" vertical="center"/>
    </xf>
  </cellXfs>
  <cellStyles count="52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zПрихований текст" xfId="47" xr:uid="{E152A50A-8D88-477F-B79E-28185ECAFD82}"/>
    <cellStyle name="Ввід" xfId="37" builtinId="20" customBuiltin="1"/>
    <cellStyle name="Відсотковий" xfId="51" builtinId="5" customBuiltin="1"/>
    <cellStyle name="Гарний" xfId="31" builtinId="26" customBuiltin="1"/>
    <cellStyle name="Гіперпосилання" xfId="36" builtinId="8" customBuiltin="1"/>
    <cellStyle name="Грошовий" xfId="29" builtinId="4" customBuiltin="1"/>
    <cellStyle name="Грошовий [0]" xfId="50" builtinId="7" customBuiltin="1"/>
    <cellStyle name="Дата" xfId="46" xr:uid="{9D8879A2-0317-4883-B7B9-F97568DDD25B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 customBuiltin="1"/>
    <cellStyle name="Зв'язана клітинка" xfId="38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27" builtinId="23" customBuiltin="1"/>
    <cellStyle name="Назва" xfId="42" builtinId="15" customBuiltin="1"/>
    <cellStyle name="Нейтральний" xfId="39" builtinId="28" customBuiltin="1"/>
    <cellStyle name="Номер телефону" xfId="45" xr:uid="{7BCD6FF3-7C07-4891-8D9B-F5450944207C}"/>
    <cellStyle name="Обчислення" xfId="26" builtinId="22" customBuiltin="1"/>
    <cellStyle name="Переглянуте гіперпосилання" xfId="49" builtinId="9" customBuiltin="1"/>
    <cellStyle name="Підсумок" xfId="43" builtinId="25" customBuiltin="1"/>
    <cellStyle name="Поганий" xfId="25" builtinId="27" customBuiltin="1"/>
    <cellStyle name="Примітка" xfId="40" builtinId="10" customBuiltin="1"/>
    <cellStyle name="Результат" xfId="41" builtinId="21" customBuiltin="1"/>
    <cellStyle name="Текст попередження" xfId="44" builtinId="11" customBuiltin="1"/>
    <cellStyle name="Текст пояснення" xfId="30" builtinId="53" customBuiltin="1"/>
    <cellStyle name="Фінансовий" xfId="28" builtinId="3" customBuiltin="1"/>
    <cellStyle name="Фінансовий [0]" xfId="48" builtinId="6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5" formatCode="[$-F400]h:mm:ss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4" formatCode="h:mm:ss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4" formatCode="h:mm:ss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4" formatCode="h:mm:ss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4" formatCode="h:mm:ss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3" formatCode="ddd\ dd\.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3" formatCode="ddd\ dd\.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PivotStyle="PivotStyleLight16">
    <tableStyle name="Ставка за годину 2" pivot="0" count="6" xr9:uid="{775FB551-6B12-47E9-AC9D-AE48407CC9B9}">
      <tableStyleElement type="wholeTable" dxfId="52"/>
      <tableStyleElement type="headerRow" dxfId="51"/>
      <tableStyleElement type="firstColumn" dxfId="50"/>
      <tableStyleElement type="firstRowStripe" dxfId="49"/>
      <tableStyleElement type="secondRowStripe" dxfId="48"/>
      <tableStyleElement type="firstHeaderCell" dxfId="47"/>
    </tableStyle>
    <tableStyle name="Стиль таблиці табеля" pivot="0" count="5" xr9:uid="{6041E482-EED6-49B7-BDAA-ED501CDEE87A}">
      <tableStyleElement type="wholeTable" dxfId="46"/>
      <tableStyleElement type="headerRow" dxfId="45"/>
      <tableStyleElement type="fir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104775</xdr:rowOff>
    </xdr:from>
    <xdr:to>
      <xdr:col>12</xdr:col>
      <xdr:colOff>1905000</xdr:colOff>
      <xdr:row>0</xdr:row>
      <xdr:rowOff>533400</xdr:rowOff>
    </xdr:to>
    <xdr:pic>
      <xdr:nvPicPr>
        <xdr:cNvPr id="4" name="Зображення 3" descr="Емблема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Зображення 1" descr="Емблема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539C7-6614-4324-B8A3-2FCC3BF1A317}" name="Тиждень1Час" displayName="Тиждень1Час" ref="A7:D14" totalsRowShown="0" headerRowDxfId="41" dataDxfId="40" tableBorderDxfId="39">
  <autoFilter ref="A7:D14" xr:uid="{E10A4982-6DC5-4879-AEB0-7CD24C647365}">
    <filterColumn colId="0" hiddenButton="1"/>
    <filterColumn colId="1" hiddenButton="1"/>
    <filterColumn colId="2" hiddenButton="1"/>
    <filterColumn colId="3" hiddenButton="1"/>
  </autoFilter>
  <tableColumns count="4">
    <tableColumn id="1" xr3:uid="{190B07CD-9F05-463A-BC91-7CBD9D46B2DC}" name="День тижня" dataDxfId="19">
      <calculatedColumnFormula>A7+1</calculatedColumnFormula>
    </tableColumn>
    <tableColumn id="2" xr3:uid="{246B2CC2-2B22-4BC0-A2EC-BECFF2982E0C}" name="Час початку" dataDxfId="17"/>
    <tableColumn id="3" xr3:uid="{6F65ADD7-35CE-4B83-AE46-13F67FC9F37B}" name="Перерви_x000a_(хвилини)" dataDxfId="38"/>
    <tableColumn id="4" xr3:uid="{751BE875-F656-4BE3-A513-3CE9F2CDBAE5}" name="Час завершення" dataDxfId="1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ідстежуйте в цій таблиці робочий час для кожного дня тижня. Перший день у стовпці &quot;День тижня&quot; – це день початку тижня, введений у клітинці H4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2816F0-543F-433C-994E-34511C77A530}" name="Тиждень1Розподіл" displayName="Тиждень1Розподіл" ref="F7:K14" totalsRowShown="0" headerRowDxfId="37" dataDxfId="7">
  <autoFilter ref="F7:K14" xr:uid="{C7946D40-1373-4344-834A-34D082D766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614CBB3-4212-476B-A68B-BDCD0C62C21C}" name="Усього_x000a_[h]:mm:ss" dataDxfId="13">
      <calculatedColumnFormula>MROUND((IF(OR(B8="",D8=""),0,IF(D8&lt;B8,D8+1-B8,D8-B8))-C8/1440),1/1440)</calculatedColumnFormula>
    </tableColumn>
    <tableColumn id="2" xr3:uid="{59BFD623-32D7-41A7-876C-DC30F237A3C1}" name="Звичайні_x000a_[h]:mm:ss" dataDxfId="12"/>
    <tableColumn id="3" xr3:uid="{BC5185F3-BC05-4AF9-83F5-457177271D1C}" name="Понаднормові_x000a_[h]:mm:ss" dataDxfId="11"/>
    <tableColumn id="4" xr3:uid="{BA9FADD4-9CD7-490B-A73D-26DFE1594B4A}" name="Лікарняні_x000a_[h]:mm:ss" dataDxfId="10"/>
    <tableColumn id="5" xr3:uid="{262E2356-E5D2-41AD-8919-B71988181056}" name="Святкові_x000a_[h]:mm:ss" dataDxfId="9"/>
    <tableColumn id="6" xr3:uid="{FD71D99B-5969-4D1B-B038-07613CF9228E}" name="Відпусткові_x000a_[h]:mm:ss" dataDxfId="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У цій таблиці розділіть робочі години на звичайні, понаднормові, лікарняні, святкові та відпусткові. У стовпці G цієї таблиці автоматично обчислюється загальний робочий час для кожного дня тижня. Підсумок за тиждень автоматично обчислюється для кожної категорії відразу під таблице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E9F439-BCBA-433C-B159-4BAFDA05F0EF}" name="Тиждень2Час" displayName="Тиждень2Час" ref="A17:D24" totalsRowShown="0" headerRowDxfId="36" dataDxfId="35" tableBorderDxfId="34">
  <autoFilter ref="A17:D24" xr:uid="{042AB274-B97B-41F5-8F67-3A0C22AE718C}">
    <filterColumn colId="0" hiddenButton="1"/>
    <filterColumn colId="1" hiddenButton="1"/>
    <filterColumn colId="2" hiddenButton="1"/>
    <filterColumn colId="3" hiddenButton="1"/>
  </autoFilter>
  <tableColumns count="4">
    <tableColumn id="1" xr3:uid="{3D04EA17-D67B-4FF5-AE8F-3C4501211381}" name="День тижня" dataDxfId="18">
      <calculatedColumnFormula>A17+1</calculatedColumnFormula>
    </tableColumn>
    <tableColumn id="2" xr3:uid="{BCC6F48D-C6D2-4D1C-9C72-68418FF1D1D1}" name="Час початку" dataDxfId="15"/>
    <tableColumn id="3" xr3:uid="{2AB5FEA2-436C-4712-BC1F-76D8785BC4CB}" name="Перерва_x000a_(хвилини)" dataDxfId="33"/>
    <tableColumn id="4" xr3:uid="{7902BB71-D1CD-4EC4-BED2-0A23C5CE00F2}" name="Час завершення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ідстежуйте в цій таблиці робочий час для кожного дня другого тижня. Цей тиждень починається з дня, наступного після останнього дня попереднього тижня, який введено в таблиці &quot;Тиждень1Час&quot;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AD4DFC-2CD1-4792-B7D3-DF944748F7F4}" name="Тиждень2Розподіл" displayName="Тиждень2Розподіл" ref="F17:K24" headerRowDxfId="32" dataDxfId="0">
  <autoFilter ref="F17:K24" xr:uid="{A44E8DD1-E48F-486F-8ACA-EBA1479FCF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88A15C-4BA8-4142-86FB-A6C0EE7DB363}" name="Усього_x000a_[h]:mm:ss" totalsRowLabel="Усього" dataDxfId="6" totalsRowDxfId="31">
      <calculatedColumnFormula>MROUND((IF(OR(B18="",D18=""),0,IF(D18&lt;B18,D18+1-B18,D18-B18))-C18/1440),1/1440)</calculatedColumnFormula>
    </tableColumn>
    <tableColumn id="2" xr3:uid="{D83BC574-D19E-4A38-B74A-DBB7077A3F47}" name="Звичайні_x000a_[h]:mm:ss" dataDxfId="5" totalsRowDxfId="30"/>
    <tableColumn id="3" xr3:uid="{BB4E3C4E-F96F-4A73-AE63-30F72E93F87C}" name="Понаднормові_x000a_[h]:mm:ss" dataDxfId="4" totalsRowDxfId="29"/>
    <tableColumn id="4" xr3:uid="{D0989223-D47C-4886-A250-E68512C37A87}" name="Лікарняні_x000a_[h]:mm:ss" dataDxfId="3" totalsRowDxfId="28"/>
    <tableColumn id="5" xr3:uid="{08B2B68A-21F4-4897-89DF-8226A098DD8A}" name="Святкові_x000a_[h]:mm:ss" dataDxfId="2" totalsRowDxfId="27"/>
    <tableColumn id="6" xr3:uid="{D2CDB383-0ABA-4980-A10D-E413B7B160E5}" name="Відпусткові_x000a_[h]:mm:ss" totalsRowFunction="count" dataDxfId="1" totalsRowDxfId="2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У цій таблиці розділіть робочі години другого тижня на звичайні, понаднормові, лікарняні, святкові та відпусткові. У стовпці G цієї таблиці автоматично обчислюється загальний робочий час для кожного дня тижня. Підсумок за тиждень автоматично обчислюється для кожної категорії відразу під таблицею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5ADD69-B923-4124-BA0F-F0A87BFFAB8C}" name="СтавкаЗаГод" displayName="СтавкаЗаГод" ref="F27:K29" totalsRowShown="0">
  <autoFilter ref="F27:K29" xr:uid="{706249EA-B432-41B9-A04B-7D8A3AFA0A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D59BE1B-C83E-42A4-96F2-465DEFAB470E}" name="Стовпець1" dataDxfId="25"/>
    <tableColumn id="2" xr3:uid="{069F8AEE-8755-45F7-8979-AE6E8F82BA6E}" name="Звичайні" dataDxfId="24">
      <calculatedColumnFormula>ROUND((G24+G14)*24*G27,2)</calculatedColumnFormula>
    </tableColumn>
    <tableColumn id="3" xr3:uid="{226B57E1-FB02-4033-A5BE-9DA8E24BB60D}" name="Понаднормові" dataDxfId="23">
      <calculatedColumnFormula>ROUND((H24+H14)*24*H27,2)</calculatedColumnFormula>
    </tableColumn>
    <tableColumn id="4" xr3:uid="{6EE04012-C2D5-4A70-8F77-F47EFBB2A20E}" name="Лікарняні" dataDxfId="22">
      <calculatedColumnFormula>ROUND((I24+I14)*24*I27,2)</calculatedColumnFormula>
    </tableColumn>
    <tableColumn id="5" xr3:uid="{919C7435-5B52-4BF0-A776-D8CBE5F5967A}" name="Святкові" dataDxfId="21">
      <calculatedColumnFormula>ROUND((J24+J14)*24*J27,2)</calculatedColumnFormula>
    </tableColumn>
    <tableColumn id="6" xr3:uid="{35FA5A78-FAF8-4870-A653-E29A9BB3A0AA}" name="Відпусткові" dataDxfId="20">
      <calculatedColumnFormula>ROUND((K24+K14)*24*K27,2)</calculatedColumnFormula>
    </tableColumn>
  </tableColumns>
  <tableStyleInfo name="Ставка за годину 2" showFirstColumn="1" showLastColumn="0" showRowStripes="1" showColumnStripes="0"/>
  <extLst>
    <ext xmlns:x14="http://schemas.microsoft.com/office/spreadsheetml/2009/9/main" uri="{504A1905-F514-4f6f-8877-14C23A59335A}">
      <x14:table altTextSummary="У цю таблицю введіть ставку за годину для звичайних, понаднормових, лікарняних, святкових і відпусткових годин. Загальна сума виплат обчис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N33"/>
  <sheetViews>
    <sheetView showGridLines="0" tabSelected="1" zoomScaleNormal="100" workbookViewId="0">
      <selection sqref="A1:E1"/>
    </sheetView>
  </sheetViews>
  <sheetFormatPr defaultColWidth="9.140625" defaultRowHeight="30" customHeight="1" x14ac:dyDescent="0.2"/>
  <cols>
    <col min="1" max="1" width="19.140625" style="4" customWidth="1"/>
    <col min="2" max="2" width="18.140625" style="4" customWidth="1"/>
    <col min="3" max="3" width="16.7109375" style="4" customWidth="1"/>
    <col min="4" max="4" width="15.28515625" style="4" customWidth="1"/>
    <col min="5" max="5" width="2.5703125" style="4" customWidth="1"/>
    <col min="6" max="6" width="19" style="4" customWidth="1"/>
    <col min="7" max="7" width="12.7109375" style="4" customWidth="1"/>
    <col min="8" max="8" width="15.5703125" style="4" customWidth="1"/>
    <col min="9" max="9" width="13.7109375" style="4" customWidth="1"/>
    <col min="10" max="10" width="14.5703125" style="4" customWidth="1"/>
    <col min="11" max="11" width="15" style="4" customWidth="1"/>
    <col min="12" max="12" width="2.7109375" customWidth="1"/>
    <col min="13" max="13" width="35.42578125" customWidth="1"/>
  </cols>
  <sheetData>
    <row r="1" spans="1:14" s="1" customFormat="1" ht="54.95" customHeight="1" x14ac:dyDescent="0.2">
      <c r="A1" s="43" t="s">
        <v>0</v>
      </c>
      <c r="B1" s="43"/>
      <c r="C1" s="43"/>
      <c r="D1" s="43"/>
      <c r="E1" s="43"/>
      <c r="F1" s="42" t="s">
        <v>16</v>
      </c>
      <c r="G1" s="42"/>
      <c r="H1" s="42"/>
      <c r="I1" s="42"/>
      <c r="J1" s="42"/>
      <c r="K1" s="42"/>
    </row>
    <row r="2" spans="1:14" s="2" customFormat="1" ht="30" customHeight="1" x14ac:dyDescent="0.25">
      <c r="A2" s="44" t="s">
        <v>1</v>
      </c>
      <c r="B2" s="44"/>
      <c r="C2" s="44"/>
      <c r="D2" s="38" t="s">
        <v>11</v>
      </c>
      <c r="E2" s="38"/>
      <c r="F2" s="38"/>
      <c r="G2" s="36"/>
      <c r="H2" s="36"/>
      <c r="I2" s="36"/>
      <c r="J2" s="36"/>
      <c r="K2" s="36"/>
      <c r="M2" s="16" t="s">
        <v>27</v>
      </c>
      <c r="N2" s="17"/>
    </row>
    <row r="3" spans="1:14" s="2" customFormat="1" ht="30" customHeight="1" x14ac:dyDescent="0.25">
      <c r="A3" s="44" t="s">
        <v>2</v>
      </c>
      <c r="B3" s="44"/>
      <c r="C3" s="44"/>
      <c r="D3" s="38" t="s">
        <v>12</v>
      </c>
      <c r="E3" s="38"/>
      <c r="F3" s="38"/>
      <c r="G3" s="37"/>
      <c r="H3" s="37"/>
      <c r="I3" s="37"/>
      <c r="J3" s="37"/>
      <c r="K3" s="37"/>
      <c r="M3" s="17" t="s">
        <v>28</v>
      </c>
    </row>
    <row r="4" spans="1:14" s="2" customFormat="1" ht="30" customHeight="1" x14ac:dyDescent="0.25">
      <c r="A4" s="44" t="s">
        <v>3</v>
      </c>
      <c r="B4" s="44"/>
      <c r="C4" s="44"/>
      <c r="D4" s="38" t="s">
        <v>13</v>
      </c>
      <c r="E4" s="38"/>
      <c r="F4" s="38"/>
      <c r="G4" s="35">
        <f ca="1">TODAY()</f>
        <v>44573</v>
      </c>
      <c r="H4" s="35"/>
      <c r="M4" s="18" t="s">
        <v>29</v>
      </c>
    </row>
    <row r="5" spans="1:14" s="2" customFormat="1" ht="30" customHeight="1" x14ac:dyDescent="0.25">
      <c r="A5" s="39" t="s">
        <v>4</v>
      </c>
      <c r="B5" s="39"/>
      <c r="C5" s="39"/>
      <c r="D5" s="9"/>
      <c r="E5" s="9"/>
      <c r="F5" s="8"/>
      <c r="G5" s="10"/>
      <c r="H5" s="10"/>
      <c r="I5" s="9"/>
      <c r="J5" s="9"/>
      <c r="K5" s="9"/>
    </row>
    <row r="6" spans="1:14" ht="1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s="2" customFormat="1" ht="30" customHeight="1" x14ac:dyDescent="0.2">
      <c r="A7" s="7" t="s">
        <v>5</v>
      </c>
      <c r="B7" s="7" t="s">
        <v>8</v>
      </c>
      <c r="C7" s="7" t="s">
        <v>9</v>
      </c>
      <c r="D7" s="7" t="s">
        <v>14</v>
      </c>
      <c r="E7" s="6"/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3"/>
    </row>
    <row r="8" spans="1:14" s="2" customFormat="1" ht="30" customHeight="1" x14ac:dyDescent="0.2">
      <c r="A8" s="45">
        <f ca="1">Початок_тижня</f>
        <v>44573</v>
      </c>
      <c r="B8" s="48">
        <v>0.37847222222222227</v>
      </c>
      <c r="C8" s="20">
        <v>15</v>
      </c>
      <c r="D8" s="48">
        <v>0.75</v>
      </c>
      <c r="E8" s="5"/>
      <c r="F8" s="51">
        <f>MROUND((IF(OR(B8="",D8=""),0,IF(D8&lt;B8,D8+1-B8,D8-B8))-C8/1440),1/1440)</f>
        <v>0.3611111111111111</v>
      </c>
      <c r="G8" s="52">
        <v>0.33333333333333331</v>
      </c>
      <c r="H8" s="52">
        <v>2.777777777777779E-2</v>
      </c>
      <c r="I8" s="52"/>
      <c r="J8" s="52"/>
      <c r="K8" s="52"/>
      <c r="L8" s="3"/>
      <c r="M8" s="18"/>
    </row>
    <row r="9" spans="1:14" s="2" customFormat="1" ht="30" customHeight="1" x14ac:dyDescent="0.2">
      <c r="A9" s="46">
        <f t="shared" ref="A9:A14" ca="1" si="0">A8+1</f>
        <v>44574</v>
      </c>
      <c r="B9" s="49">
        <v>0.37847222222222227</v>
      </c>
      <c r="C9" s="21">
        <v>30</v>
      </c>
      <c r="D9" s="49">
        <v>0.73958333333333337</v>
      </c>
      <c r="E9" s="5"/>
      <c r="F9" s="51">
        <f t="shared" ref="F9:F14" si="1">MROUND((IF(OR(B9="",D9=""),0,IF(D9&lt;B9,D9+1-B9,D9-B9))-C9/1440),1/1440)</f>
        <v>0.34027777777777779</v>
      </c>
      <c r="G9" s="53">
        <v>0.33333333333333331</v>
      </c>
      <c r="H9" s="53">
        <v>6.9444444444444753E-3</v>
      </c>
      <c r="I9" s="53"/>
      <c r="J9" s="53"/>
      <c r="K9" s="53"/>
      <c r="L9" s="3"/>
      <c r="M9" s="18"/>
    </row>
    <row r="10" spans="1:14" s="2" customFormat="1" ht="30" customHeight="1" x14ac:dyDescent="0.2">
      <c r="A10" s="46">
        <f t="shared" ca="1" si="0"/>
        <v>44575</v>
      </c>
      <c r="B10" s="49">
        <v>0.375</v>
      </c>
      <c r="C10" s="21">
        <v>45</v>
      </c>
      <c r="D10" s="49">
        <v>0.77083333333333337</v>
      </c>
      <c r="E10" s="5"/>
      <c r="F10" s="51">
        <f t="shared" si="1"/>
        <v>0.36458333333333337</v>
      </c>
      <c r="G10" s="53">
        <v>0.33333333333333331</v>
      </c>
      <c r="H10" s="53">
        <v>3.1250000000000056E-2</v>
      </c>
      <c r="I10" s="53"/>
      <c r="J10" s="53"/>
      <c r="K10" s="53"/>
      <c r="L10" s="3"/>
    </row>
    <row r="11" spans="1:14" s="2" customFormat="1" ht="30" customHeight="1" x14ac:dyDescent="0.2">
      <c r="A11" s="46">
        <f t="shared" ca="1" si="0"/>
        <v>44576</v>
      </c>
      <c r="B11" s="49">
        <v>0.375</v>
      </c>
      <c r="C11" s="21">
        <v>45</v>
      </c>
      <c r="D11" s="49">
        <v>0.77083333333333337</v>
      </c>
      <c r="E11" s="5"/>
      <c r="F11" s="51">
        <f t="shared" si="1"/>
        <v>0.36458333333333337</v>
      </c>
      <c r="G11" s="53">
        <v>0.33333333333333331</v>
      </c>
      <c r="H11" s="53">
        <v>3.1250000000000056E-2</v>
      </c>
      <c r="I11" s="53"/>
      <c r="J11" s="53"/>
      <c r="K11" s="53"/>
      <c r="L11" s="3"/>
    </row>
    <row r="12" spans="1:14" s="2" customFormat="1" ht="30" customHeight="1" x14ac:dyDescent="0.2">
      <c r="A12" s="46">
        <f t="shared" ca="1" si="0"/>
        <v>44577</v>
      </c>
      <c r="B12" s="49"/>
      <c r="C12" s="21"/>
      <c r="D12" s="49"/>
      <c r="E12" s="5"/>
      <c r="F12" s="51">
        <f t="shared" si="1"/>
        <v>0</v>
      </c>
      <c r="G12" s="53"/>
      <c r="H12" s="53"/>
      <c r="I12" s="53">
        <v>0.33333333333333331</v>
      </c>
      <c r="J12" s="53"/>
      <c r="K12" s="53"/>
      <c r="L12" s="3"/>
    </row>
    <row r="13" spans="1:14" s="2" customFormat="1" ht="30" customHeight="1" x14ac:dyDescent="0.2">
      <c r="A13" s="46">
        <f t="shared" ca="1" si="0"/>
        <v>44578</v>
      </c>
      <c r="B13" s="49"/>
      <c r="C13" s="21"/>
      <c r="D13" s="49"/>
      <c r="E13" s="5"/>
      <c r="F13" s="51">
        <f t="shared" si="1"/>
        <v>0</v>
      </c>
      <c r="G13" s="53"/>
      <c r="H13" s="53"/>
      <c r="I13" s="53"/>
      <c r="J13" s="53"/>
      <c r="K13" s="53"/>
      <c r="L13" s="3"/>
    </row>
    <row r="14" spans="1:14" s="2" customFormat="1" ht="30" customHeight="1" x14ac:dyDescent="0.2">
      <c r="A14" s="47">
        <f t="shared" ca="1" si="0"/>
        <v>44579</v>
      </c>
      <c r="B14" s="50"/>
      <c r="C14" s="23"/>
      <c r="D14" s="50"/>
      <c r="E14" s="5"/>
      <c r="F14" s="51">
        <f t="shared" si="1"/>
        <v>0</v>
      </c>
      <c r="G14" s="54"/>
      <c r="H14" s="54"/>
      <c r="I14" s="54"/>
      <c r="J14" s="54"/>
      <c r="K14" s="54"/>
      <c r="L14" s="3"/>
    </row>
    <row r="15" spans="1:14" ht="30" customHeight="1" x14ac:dyDescent="0.2">
      <c r="A15" s="40"/>
      <c r="B15" s="40"/>
      <c r="C15" s="40"/>
      <c r="D15" s="40"/>
      <c r="F15" s="11" t="s">
        <v>17</v>
      </c>
      <c r="G15" s="55">
        <f>SUM(G8:G14)</f>
        <v>1.3333333333333333</v>
      </c>
      <c r="H15" s="55">
        <f>SUM(H8:H14)</f>
        <v>9.7222222222222376E-2</v>
      </c>
      <c r="I15" s="55">
        <f>SUM(I8:I14)</f>
        <v>0.33333333333333331</v>
      </c>
      <c r="J15" s="55">
        <f>SUM(J8:J14)</f>
        <v>0</v>
      </c>
      <c r="K15" s="55">
        <f>SUM(K8:K14)</f>
        <v>0</v>
      </c>
    </row>
    <row r="16" spans="1:14" ht="15" customHeight="1" x14ac:dyDescent="0.2">
      <c r="A16" s="40"/>
      <c r="B16" s="40"/>
      <c r="C16" s="40"/>
      <c r="D16" s="40"/>
      <c r="E16" s="5"/>
      <c r="F16" s="5"/>
      <c r="G16" s="5"/>
      <c r="H16" s="5"/>
      <c r="I16" s="5"/>
      <c r="J16" s="5"/>
      <c r="K16" s="5"/>
    </row>
    <row r="17" spans="1:13" s="2" customFormat="1" ht="30" customHeight="1" x14ac:dyDescent="0.2">
      <c r="A17" s="7" t="s">
        <v>5</v>
      </c>
      <c r="B17" s="7" t="s">
        <v>8</v>
      </c>
      <c r="C17" s="7" t="s">
        <v>10</v>
      </c>
      <c r="D17" s="7" t="s">
        <v>14</v>
      </c>
      <c r="E17" s="6"/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3"/>
      <c r="M17" s="18" t="s">
        <v>30</v>
      </c>
    </row>
    <row r="18" spans="1:13" s="2" customFormat="1" ht="30" customHeight="1" x14ac:dyDescent="0.2">
      <c r="A18" s="45">
        <f ca="1">A14+1</f>
        <v>44580</v>
      </c>
      <c r="B18" s="48"/>
      <c r="C18" s="20"/>
      <c r="D18" s="48"/>
      <c r="E18" s="5"/>
      <c r="F18" s="51">
        <f>MROUND((IF(OR(B18="",D18=""),0,IF(D18&lt;B18,D18+1-B18,D18-B18))-C18/1440),1/1440)</f>
        <v>0</v>
      </c>
      <c r="G18" s="52"/>
      <c r="H18" s="52"/>
      <c r="I18" s="52"/>
      <c r="J18" s="52"/>
      <c r="K18" s="52"/>
      <c r="L18" s="3"/>
    </row>
    <row r="19" spans="1:13" s="2" customFormat="1" ht="30" customHeight="1" x14ac:dyDescent="0.2">
      <c r="A19" s="46">
        <f t="shared" ref="A19:A24" ca="1" si="2">A18+1</f>
        <v>44581</v>
      </c>
      <c r="B19" s="49"/>
      <c r="C19" s="21"/>
      <c r="D19" s="49"/>
      <c r="E19" s="5"/>
      <c r="F19" s="51">
        <f t="shared" ref="F19:F24" si="3">MROUND((IF(OR(B19="",D19=""),0,IF(D19&lt;B19,D19+1-B19,D19-B19))-C19/1440),1/1440)</f>
        <v>0</v>
      </c>
      <c r="G19" s="53"/>
      <c r="H19" s="53"/>
      <c r="I19" s="53"/>
      <c r="J19" s="53"/>
      <c r="K19" s="53"/>
      <c r="L19" s="3"/>
    </row>
    <row r="20" spans="1:13" s="2" customFormat="1" ht="30" customHeight="1" x14ac:dyDescent="0.2">
      <c r="A20" s="46">
        <f t="shared" ca="1" si="2"/>
        <v>44582</v>
      </c>
      <c r="B20" s="49"/>
      <c r="C20" s="21"/>
      <c r="D20" s="49"/>
      <c r="E20" s="5"/>
      <c r="F20" s="51">
        <f t="shared" si="3"/>
        <v>0</v>
      </c>
      <c r="G20" s="53"/>
      <c r="H20" s="53"/>
      <c r="I20" s="53"/>
      <c r="J20" s="53"/>
      <c r="K20" s="53"/>
      <c r="L20" s="3"/>
    </row>
    <row r="21" spans="1:13" s="2" customFormat="1" ht="30" customHeight="1" x14ac:dyDescent="0.2">
      <c r="A21" s="46">
        <f t="shared" ca="1" si="2"/>
        <v>44583</v>
      </c>
      <c r="B21" s="49"/>
      <c r="C21" s="21"/>
      <c r="D21" s="49"/>
      <c r="E21" s="5"/>
      <c r="F21" s="51">
        <f t="shared" si="3"/>
        <v>0</v>
      </c>
      <c r="G21" s="53"/>
      <c r="H21" s="53"/>
      <c r="I21" s="53"/>
      <c r="J21" s="53"/>
      <c r="K21" s="53"/>
      <c r="L21" s="3"/>
    </row>
    <row r="22" spans="1:13" s="2" customFormat="1" ht="30" customHeight="1" x14ac:dyDescent="0.2">
      <c r="A22" s="46">
        <f t="shared" ca="1" si="2"/>
        <v>44584</v>
      </c>
      <c r="B22" s="49"/>
      <c r="C22" s="21"/>
      <c r="D22" s="49"/>
      <c r="E22" s="5"/>
      <c r="F22" s="51">
        <f t="shared" si="3"/>
        <v>0</v>
      </c>
      <c r="G22" s="53"/>
      <c r="H22" s="53"/>
      <c r="I22" s="53"/>
      <c r="J22" s="53"/>
      <c r="K22" s="53"/>
      <c r="L22" s="3"/>
    </row>
    <row r="23" spans="1:13" s="2" customFormat="1" ht="30" customHeight="1" x14ac:dyDescent="0.2">
      <c r="A23" s="46">
        <f t="shared" ca="1" si="2"/>
        <v>44585</v>
      </c>
      <c r="B23" s="49"/>
      <c r="C23" s="21"/>
      <c r="D23" s="49"/>
      <c r="E23" s="5"/>
      <c r="F23" s="51">
        <f t="shared" si="3"/>
        <v>0</v>
      </c>
      <c r="G23" s="53"/>
      <c r="H23" s="53"/>
      <c r="I23" s="53"/>
      <c r="J23" s="53"/>
      <c r="K23" s="53"/>
      <c r="L23" s="3"/>
    </row>
    <row r="24" spans="1:13" s="2" customFormat="1" ht="30" customHeight="1" x14ac:dyDescent="0.2">
      <c r="A24" s="47">
        <f t="shared" ca="1" si="2"/>
        <v>44586</v>
      </c>
      <c r="B24" s="50"/>
      <c r="C24" s="23"/>
      <c r="D24" s="50"/>
      <c r="E24" s="5"/>
      <c r="F24" s="51">
        <f t="shared" si="3"/>
        <v>0</v>
      </c>
      <c r="G24" s="54"/>
      <c r="H24" s="54"/>
      <c r="I24" s="54"/>
      <c r="J24" s="54"/>
      <c r="K24" s="54"/>
      <c r="L24" s="3"/>
    </row>
    <row r="25" spans="1:13" ht="30" customHeight="1" x14ac:dyDescent="0.2">
      <c r="F25" s="11" t="s">
        <v>17</v>
      </c>
      <c r="G25" s="55">
        <f>SUM(G18:G24)</f>
        <v>0</v>
      </c>
      <c r="H25" s="55">
        <f>SUM(H18:H24)</f>
        <v>0</v>
      </c>
      <c r="I25" s="55">
        <f>SUM(I18:I24)</f>
        <v>0</v>
      </c>
      <c r="J25" s="55">
        <f>SUM(J18:J24)</f>
        <v>0</v>
      </c>
      <c r="K25" s="55">
        <f>SUM(K18:K24)</f>
        <v>0</v>
      </c>
    </row>
    <row r="26" spans="1:13" ht="30" customHeight="1" x14ac:dyDescent="0.2">
      <c r="A26"/>
      <c r="B26"/>
      <c r="C26"/>
      <c r="D26"/>
      <c r="E26"/>
      <c r="F26"/>
      <c r="G26"/>
      <c r="H26"/>
      <c r="I26"/>
      <c r="J26"/>
      <c r="K26"/>
    </row>
    <row r="27" spans="1:13" ht="15" customHeight="1" x14ac:dyDescent="0.2">
      <c r="A27"/>
      <c r="B27"/>
      <c r="C27"/>
      <c r="D27"/>
      <c r="E27"/>
      <c r="F27" t="s">
        <v>18</v>
      </c>
      <c r="G27" s="29" t="s">
        <v>22</v>
      </c>
      <c r="H27" s="29" t="s">
        <v>23</v>
      </c>
      <c r="I27" s="29" t="s">
        <v>24</v>
      </c>
      <c r="J27" s="29" t="s">
        <v>25</v>
      </c>
      <c r="K27" s="29" t="s">
        <v>26</v>
      </c>
    </row>
    <row r="28" spans="1:13" s="2" customFormat="1" ht="30" customHeight="1" x14ac:dyDescent="0.2">
      <c r="A28" s="33"/>
      <c r="B28" s="33"/>
      <c r="C28" s="33"/>
      <c r="D28" s="22"/>
      <c r="F28" s="30" t="s">
        <v>19</v>
      </c>
      <c r="G28" s="32">
        <v>15</v>
      </c>
      <c r="H28" s="32">
        <f>1.5*G28</f>
        <v>22.5</v>
      </c>
      <c r="I28" s="32">
        <v>15</v>
      </c>
      <c r="J28" s="32">
        <v>15</v>
      </c>
      <c r="K28" s="32">
        <v>15</v>
      </c>
      <c r="L28" s="3"/>
      <c r="M28" s="18" t="s">
        <v>31</v>
      </c>
    </row>
    <row r="29" spans="1:13" s="2" customFormat="1" ht="30" customHeight="1" x14ac:dyDescent="0.2">
      <c r="A29" s="34" t="s">
        <v>6</v>
      </c>
      <c r="B29" s="34"/>
      <c r="C29" s="34"/>
      <c r="D29" s="24" t="s">
        <v>15</v>
      </c>
      <c r="F29" s="30" t="s">
        <v>20</v>
      </c>
      <c r="G29" s="31">
        <f>ROUND((G25+G15)*24*G28,2)</f>
        <v>480</v>
      </c>
      <c r="H29" s="31">
        <f>ROUND((H25+H15)*24*H28,2)</f>
        <v>52.5</v>
      </c>
      <c r="I29" s="31">
        <f>ROUND((I25+I15)*24*I28,2)</f>
        <v>120</v>
      </c>
      <c r="J29" s="31">
        <f>ROUND((J25+J15)*24*J28,2)</f>
        <v>0</v>
      </c>
      <c r="K29" s="31">
        <f>ROUND((K25+K15)*24*K28,2)</f>
        <v>0</v>
      </c>
      <c r="L29" s="3"/>
    </row>
    <row r="30" spans="1:13" ht="30" customHeight="1" x14ac:dyDescent="0.2">
      <c r="A30" s="33"/>
      <c r="B30" s="33"/>
      <c r="C30" s="33"/>
      <c r="D30" s="22"/>
    </row>
    <row r="31" spans="1:13" ht="30" customHeight="1" x14ac:dyDescent="0.2">
      <c r="A31" s="34" t="s">
        <v>7</v>
      </c>
      <c r="B31" s="34"/>
      <c r="C31" s="34"/>
      <c r="D31" s="24" t="s">
        <v>15</v>
      </c>
      <c r="F31" s="41" t="s">
        <v>21</v>
      </c>
      <c r="G31" s="41"/>
      <c r="H31" s="41"/>
      <c r="I31" s="41"/>
      <c r="J31" s="56">
        <f>SUM(G29:K29)</f>
        <v>652.5</v>
      </c>
      <c r="K31" s="56"/>
    </row>
    <row r="33" spans="8:11" ht="30" customHeight="1" x14ac:dyDescent="0.2">
      <c r="H33"/>
      <c r="I33"/>
      <c r="J33"/>
      <c r="K33"/>
    </row>
  </sheetData>
  <mergeCells count="19">
    <mergeCell ref="F1:K1"/>
    <mergeCell ref="A1:E1"/>
    <mergeCell ref="A2:C2"/>
    <mergeCell ref="A3:C3"/>
    <mergeCell ref="A4:C4"/>
    <mergeCell ref="J31:K31"/>
    <mergeCell ref="A30:C30"/>
    <mergeCell ref="A31:C31"/>
    <mergeCell ref="G4:H4"/>
    <mergeCell ref="G2:K2"/>
    <mergeCell ref="G3:K3"/>
    <mergeCell ref="A28:C28"/>
    <mergeCell ref="A29:C29"/>
    <mergeCell ref="D2:F2"/>
    <mergeCell ref="D3:F3"/>
    <mergeCell ref="D4:F4"/>
    <mergeCell ref="A5:C5"/>
    <mergeCell ref="A15:D16"/>
    <mergeCell ref="F31:I31"/>
  </mergeCells>
  <dataValidations count="29">
    <dataValidation type="time" allowBlank="1" showInputMessage="1" showErrorMessage="1" errorTitle="Неправильний формат часу" error="Введіть час у такому форматі: 12:00 дп" sqref="D8:D14 B8:B14 D18:D24 B18:B24" xr:uid="{00000000-0002-0000-0000-000000000000}">
      <formula1>0</formula1>
      <formula2>0.999988425925926</formula2>
    </dataValidation>
    <dataValidation allowBlank="1" showInputMessage="1" showErrorMessage="1" promptTitle="Введення часу" prompt="Введіть години й хвилини у форматі H:MM:SS, наприклад 8:30, де 8 – кількість годин, а 30 – хвилин, або 0:15, щоб указати 15 хвилин._x000a__x000a_[Очистьте це повідомлення, видаливши перевірку даних із цих клітинок]" sqref="G8:K14" xr:uid="{00000000-0002-0000-0000-000001000000}"/>
    <dataValidation allowBlank="1" showInputMessage="1" showErrorMessage="1" prompt="Створіть тижневий табель на цьому аркуші._x000a_Назва цього аркуша міститься в цій клітинці._x000a_Введіть назву компанії в клітинці F1." sqref="A1:E1" xr:uid="{209DF43E-35F6-421D-89BA-A32592A98355}"/>
    <dataValidation allowBlank="1" showInputMessage="1" showErrorMessage="1" prompt="У клітинці A2 введіть першу адресу компанії, а в клітинці G2 – ім’я працівника." sqref="A2:C2" xr:uid="{8533365D-6632-488B-9ABB-0D34FE9FA5F8}"/>
    <dataValidation allowBlank="1" showInputMessage="1" showErrorMessage="1" prompt="У клітинці A3 введіть другу адресу компанії, а в клітинці G3 – ім’я керівника." sqref="A3:C3" xr:uid="{C394AF93-2218-4547-B7D9-8266437EE70B}"/>
    <dataValidation allowBlank="1" showInputMessage="1" showErrorMessage="1" prompt="У клітинці A4 введіть місто, область і поштовий індекс компанії, а в клітинці G4 – дату початку тижня для табеля." sqref="A4:C4" xr:uid="{CD3E976F-D44F-426D-B003-9E6627088530}"/>
    <dataValidation allowBlank="1" showInputMessage="1" showErrorMessage="1" prompt="Введіть номер телефону компанії в клітинці A5._x000a_Подальша інструкція міститься в клітинці A7." sqref="A5:C5" xr:uid="{6AADA1E4-5E54-4100-8860-01B46C67C95A}"/>
    <dataValidation allowBlank="1" showInputMessage="1" showErrorMessage="1" prompt="Дві таблиці для відстеження часу починаються з клітинок A7 і F7. Стовпець E пустий. Стовпець F обчислює загальний час на основі часу початку й завершення та перерв. Клітинки від A7 до K7 містять заголовки таблиці." sqref="A7" xr:uid="{2B0F83E1-16A3-40EB-8AD5-C95A59AB06FE}"/>
    <dataValidation allowBlank="1" showInputMessage="1" showErrorMessage="1" prompt="День тижня є в клітинці A8. Вводьте час початку й завершення та перерви в клітинках B8–D8. У клітинках G8–K8 вводьте звичайні й понаднормові години, лікарняні, свята та відпустки. Загальна кількість годин автоматично обчислюється в клітинці F8." sqref="A8" xr:uid="{8106E904-5983-455C-8B7D-DC4E9470B2B6}"/>
    <dataValidation allowBlank="1" showInputMessage="1" showErrorMessage="1" prompt="День тижня є в клітинці A9. Вводьте час початку й завершення та перерви в клітинках B9–D9. У клітинках G9–K9 вводьте звичайні й понаднормові години, лікарняні, свята та відпустки. Загальна кількість годин автоматично обчислюється в клітинці F9." sqref="A9" xr:uid="{2E2EB2F9-B06D-4D72-8860-6190F1B982B9}"/>
    <dataValidation allowBlank="1" showInputMessage="1" showErrorMessage="1" prompt="День тижня є в клітинці A10. Вводьте час початку й завершення та перерви в клітинках B10–D10. У клітинках G10–K10 вводьте звичайні й понаднормові години, лікарняні, свята та відпустки. Загальна кількість годин автоматично обчислюється в клітинці F10." sqref="A10" xr:uid="{901F4335-440A-413E-9EA7-24F47C54175C}"/>
    <dataValidation allowBlank="1" showInputMessage="1" showErrorMessage="1" prompt="День тижня є в клітинці A11. Вводьте час початку й завершення та перерви в клітинках B11–D11. У клітинках G11–K11 вводьте звичайні й понаднормові години, лікарняні, свята та відпустки. Загальна кількість годин автоматично обчислюється в клітинці F11." sqref="A11" xr:uid="{84C16AF0-4B20-4F9E-96F2-0C54387AC211}"/>
    <dataValidation allowBlank="1" showInputMessage="1" showErrorMessage="1" prompt="День тижня є в клітинці A12. Вводьте час початку й завершення та перерви в клітинках B12–D12. У клітинках G12–K12 вводьте звичайні й понаднормові години, лікарняні, свята та відпустки. Загальна кількість годин автоматично обчислюється в клітинці F12." sqref="A12" xr:uid="{EA39524C-7850-4458-AE8D-4397192EACF3}"/>
    <dataValidation allowBlank="1" showInputMessage="1" showErrorMessage="1" prompt="День тижня є в клітинці A13. Вводьте час початку й завершення та перерви в клітинках B13–D13. У клітинках G13–K13 вводьте звичайні й понаднормові години, лікарняні, свята та відпустки. Загальна кількість годин автоматично обчислюється в клітинці F13." sqref="A13" xr:uid="{1CC8F4A5-414B-4B79-97E8-1EAD633DF10D}"/>
    <dataValidation allowBlank="1" showInputMessage="1" showErrorMessage="1" prompt="День тижня є в клітинці A14. Вводьте час початку й завершення та перерви в клітинках B14–D14. У клітинках F14–K14 вводьте звичайні й понаднормові години, лікарняні, свята та відпустки. Загальна кількість годин автоматично обчислюється в клітинці F14." sqref="A14" xr:uid="{78E5E6A0-838C-4DE7-B44B-1B433EAB59AD}"/>
    <dataValidation allowBlank="1" showInputMessage="1" showErrorMessage="1" prompt="2 таблиці для часу другого тижня починаються з A17 і F17. Стовпець E пустий. Стовпець F у 2-й таблиці обчислює загальний час на основі часу початку й завершення та перерв. A17–K17 містять заголовки. Сховайте другий тиждень, щоб бачити лише один." sqref="A17" xr:uid="{A59E7A9D-47DA-451E-9272-54A5A4D1B7EC}"/>
    <dataValidation allowBlank="1" showInputMessage="1" showErrorMessage="1" prompt="День тижня є в клітинці A18. Вводьте час початку й завершення та перерви в клітинках B18–D18. У клітинках G18–K18 вводьте звичайні й понаднормові години, лікарняні, свята та відпустки. Загальна кількість годин автоматично обчислюється в клітинці F18." sqref="A18" xr:uid="{E2E93BD3-480F-4746-A4FB-4854610BE261}"/>
    <dataValidation allowBlank="1" showInputMessage="1" showErrorMessage="1" prompt="День тижня є в клітинці A19. Вводьте час початку й завершення та перерви в клітинках B19–D19. У клітинках G19–K19 вводьте звичайні й понаднормові години, лікарняні, свята та відпустки. Загальна кількість годин автоматично обчислюється в клітинці F19." sqref="A19" xr:uid="{7478044C-48B4-488F-A2C7-46618ED1962E}"/>
    <dataValidation allowBlank="1" showInputMessage="1" showErrorMessage="1" prompt="День тижня є в клітинці A20. Вводьте час початку й завершення та перерви в клітинках B20–D20. У клітинках G20–K20 вводьте звичайні й понаднормові години, лікарняні, свята та відпустки. Загальна кількість годин автоматично обчислюється в клітинці F20." sqref="A20" xr:uid="{9F4F8A71-F4E7-40BF-8C94-F0E7ADC400A7}"/>
    <dataValidation allowBlank="1" showInputMessage="1" showErrorMessage="1" prompt="День тижня є в клітинці A21. Вводьте час початку й завершення та перерви в клітинках B21–D21. У клітинках G21–K21 вводьте звичайні й понаднормові години, лікарняні, свята та відпустки. Загальна кількість годин автоматично обчислюється в клітинці F21." sqref="A21" xr:uid="{63CA1A46-3015-473D-BF67-79294A76E218}"/>
    <dataValidation allowBlank="1" showInputMessage="1" showErrorMessage="1" prompt="День тижня є в клітинці A22. Вводьте час початку й завершення та перерви в клітинках B22–D22. У клітинках G22–K22 вводьте звичайні й понаднормові години, лікарняні, свята та відпустки. Загальна кількість годин автоматично обчислюється в клітинці F22." sqref="A22" xr:uid="{18C70986-46F1-4A33-9652-2377BDB32496}"/>
    <dataValidation allowBlank="1" showInputMessage="1" showErrorMessage="1" prompt="День тижня є в клітинці A23. Вводьте час початку й завершення та перерви в клітинках B23–D23. У клітинках G23–K23 вводьте звичайні й понаднормові години, лікарняні, свята та відпустки. Загальна кількість годин автоматично обчислюється в клітинці F23." sqref="A23" xr:uid="{5D8D859E-959F-4559-B9E1-064848ADD7B2}"/>
    <dataValidation allowBlank="1" showInputMessage="1" showErrorMessage="1" prompt="День тижня є в клітинці A24. Вводьте час початку й завершення та перерви в клітинках B24–D24. У клітинках G24–K24 вводьте звичайні й понаднормові години, лікарняні, свята та відпустки. Загальна кількість годин автоматично обчислюється в клітинці F24." sqref="A24" xr:uid="{088CF8DE-4667-44B9-871A-D9023D7E84F8}"/>
    <dataValidation allowBlank="1" showInputMessage="1" showErrorMessage="1" prompt="У клітинках з G25 по K25 автоматично обчислюється загальна кількість звичайних і понаднормових годин, лікарняних, свят і відпусток._x000a_У клітинці A27 є подальші вказівки._x000a_" sqref="A25" xr:uid="{35073376-6CF4-489A-9D9A-2800AA777C42}"/>
    <dataValidation allowBlank="1" showInputMessage="1" showErrorMessage="1" prompt="Мітки &quot;Звичайні&quot;, &quot;Понаднормові&quot;, &quot;Лікарняні&quot;, &quot;Свята&quot; та &quot;Відпустки&quot; містяться в клітинках G27–K27. Введіть ставку оплати за годину для цих заголовків у клітинках G28–K28." sqref="A27" xr:uid="{C8901482-2C0C-4C84-8CB0-F7430774459E}"/>
    <dataValidation allowBlank="1" showInputMessage="1" showErrorMessage="1" prompt="Введіть підпис працівника в клітинці A28, а потім дату в D28._x000a_Введіть ставку оплати за годину в клітинках G28–K28._x000a_Видаліть рядки ставок і оплати, якщо вони вам не потрібні." sqref="A28:C28" xr:uid="{65C92C51-5D87-436A-8E2D-A659C225E0BB}"/>
    <dataValidation allowBlank="1" showInputMessage="1" showErrorMessage="1" prompt="Мітка підпису працівника міститься в клітинці A29, а мітка дати – у D29. _x000a_Загальна оплата автоматично обчислюється для звичайних і понаднормових годин, лікарняних, свят і відпусток у клітинках G29–K29._x000a_Загальна сума оплати є в клітинці J31." sqref="A29:C29" xr:uid="{3525AD42-C283-4F61-8893-FFD810D39801}"/>
    <dataValidation allowBlank="1" showInputMessage="1" showErrorMessage="1" prompt="У клітинку A30 введіть підпис керівника, а в клітинку D30 – дату." sqref="A30:C30" xr:uid="{B928BA84-BA99-439C-B3AB-C9AE2575F06B}"/>
    <dataValidation allowBlank="1" showInputMessage="1" showErrorMessage="1" prompt="Мітка підпису керівника міститься в клітинці A31, а мітка дати – у D31._x000a_Загальна сума оплати є в клітинці J31._x000a_" sqref="A31:C31" xr:uid="{A223803B-8AA3-4759-8FBA-E431F242C98E}"/>
  </dataValidations>
  <hyperlinks>
    <hyperlink ref="M3" r:id="rId1" xr:uid="{00000000-0004-0000-0000-000000000000}"/>
    <hyperlink ref="M2" r:id="rId2" xr:uid="{00000000-0004-0000-0000-000001000000}"/>
  </hyperlinks>
  <printOptions horizontalCentered="1"/>
  <pageMargins left="0.7" right="0.7" top="0.75" bottom="0.75" header="0.3" footer="0.3"/>
  <pageSetup paperSize="9" scale="54" fitToHeight="0" orientation="portrait" r:id="rId3"/>
  <headerFooter differentFirst="1" alignWithMargins="0">
    <oddFooter>Page &amp;P of &amp;N</oddFooter>
  </headerFooter>
  <ignoredErrors>
    <ignoredError sqref="G28:K28 A8 A1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B8"/>
  <sheetViews>
    <sheetView showGridLines="0" workbookViewId="0"/>
  </sheetViews>
  <sheetFormatPr defaultColWidth="9.140625" defaultRowHeight="12.75" x14ac:dyDescent="0.2"/>
  <cols>
    <col min="1" max="1" width="78.7109375" style="13" customWidth="1"/>
    <col min="2" max="16384" width="9.140625" style="4"/>
  </cols>
  <sheetData>
    <row r="1" spans="1:2" ht="46.5" customHeight="1" x14ac:dyDescent="0.2"/>
    <row r="2" spans="1:2" s="15" customFormat="1" ht="15.75" x14ac:dyDescent="0.2">
      <c r="A2" s="19" t="s">
        <v>27</v>
      </c>
      <c r="B2" s="19"/>
    </row>
    <row r="3" spans="1:2" s="27" customFormat="1" ht="27" customHeight="1" x14ac:dyDescent="0.2">
      <c r="A3" s="26" t="s">
        <v>28</v>
      </c>
      <c r="B3" s="26"/>
    </row>
    <row r="4" spans="1:2" s="27" customFormat="1" ht="26.25" customHeight="1" x14ac:dyDescent="0.4">
      <c r="A4" s="25" t="s">
        <v>32</v>
      </c>
      <c r="B4" s="26"/>
    </row>
    <row r="5" spans="1:2" s="27" customFormat="1" ht="210" x14ac:dyDescent="0.2">
      <c r="A5" s="28" t="s">
        <v>33</v>
      </c>
      <c r="B5" s="26"/>
    </row>
    <row r="6" spans="1:2" s="14" customFormat="1" ht="26.25" customHeight="1" x14ac:dyDescent="0.4">
      <c r="A6" s="25" t="s">
        <v>34</v>
      </c>
    </row>
    <row r="7" spans="1:2" ht="107.25" customHeight="1" x14ac:dyDescent="0.2">
      <c r="A7" s="12" t="s">
        <v>35</v>
      </c>
    </row>
    <row r="8" spans="1:2" ht="105" x14ac:dyDescent="0.2">
      <c r="A8" s="12" t="s">
        <v>36</v>
      </c>
    </row>
  </sheetData>
  <hyperlinks>
    <hyperlink ref="A3" r:id="rId1" xr:uid="{00000000-0004-0000-0100-000000000000}"/>
    <hyperlink ref="A2" r:id="rId2" xr:uid="{00000000-0004-0000-0100-000001000000}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F32AB7-6B53-4632-B30C-037E4F0B2D1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8B6812A-6F1E-458F-8CFB-6F6375419A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FB1862-CE1A-4205-97D2-E48EF82FC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Табель</vt:lpstr>
      <vt:lpstr>Відомості</vt:lpstr>
      <vt:lpstr>Табель!Область_друку</vt:lpstr>
      <vt:lpstr>Початок_тижня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2018-05-23T01:09:31Z</dcterms:created>
  <dcterms:modified xsi:type="dcterms:W3CDTF">2022-01-12T07:01:41Z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