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0CD288E-B3D0-40B2-9FA9-6083BDC01CB3}" xr6:coauthVersionLast="45" xr6:coauthVersionMax="45" xr10:uidLastSave="{00000000-0000-0000-0000-000000000000}"/>
  <bookViews>
    <workbookView xWindow="-120" yWindow="-120" windowWidth="19200" windowHeight="10320" tabRatio="685" xr2:uid="{00000000-000D-0000-FFFF-FFFF00000000}"/>
  </bookViews>
  <sheets>
    <sheet name="Звіт про місячний бюджет" sheetId="4" r:id="rId1"/>
    <sheet name="Місячні витрати" sheetId="1" r:id="rId2"/>
    <sheet name="Додаткові дані" sheetId="5" r:id="rId3"/>
  </sheets>
  <definedNames>
    <definedName name="_xlnm.Print_Titles" localSheetId="0">'Звіт про місячний бюджет'!$K:$K,'Звіт про місячний бюджет'!$10:$10</definedName>
    <definedName name="_xlnm.Print_Titles" localSheetId="1">'Місячні витрати'!$2:$2</definedName>
    <definedName name="КатегоріяБюджету">ПідстановкаКатегорійБюджету[Підстановка категорій бюджету]</definedName>
    <definedName name="_xlnm.Print_Area" localSheetId="2">'Додаткові дані'!$A$1:$E$15</definedName>
    <definedName name="_xlnm.Print_Area" localSheetId="0">'Звіт про місячний бюджет'!$A$1:$P$45</definedName>
    <definedName name="Роздільник_Категорія">#N/A</definedName>
  </definedNames>
  <calcPr calcId="19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G8" i="4"/>
  <c r="G4" i="4"/>
  <c r="G3" i="4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  <c r="F62" i="1" l="1"/>
  <c r="D17" i="4"/>
  <c r="D11" i="4"/>
  <c r="G5" i="4" s="1"/>
  <c r="D62" i="1"/>
  <c r="E62" i="1"/>
</calcChain>
</file>

<file path=xl/sharedStrings.xml><?xml version="1.0" encoding="utf-8"?>
<sst xmlns="http://schemas.openxmlformats.org/spreadsheetml/2006/main" count="197" uniqueCount="99">
  <si>
    <t>Огляд бюджету</t>
  </si>
  <si>
    <t>Баланс</t>
  </si>
  <si>
    <t>Прогнозований баланс</t>
  </si>
  <si>
    <t xml:space="preserve">Фактичний баланс </t>
  </si>
  <si>
    <t>Різниця</t>
  </si>
  <si>
    <t>Доходи</t>
  </si>
  <si>
    <t>ФАКТИЧНІ</t>
  </si>
  <si>
    <t>ПРОГНОЗОВАНІ</t>
  </si>
  <si>
    <t>(різниця прогнозованого доходу й витрат)</t>
  </si>
  <si>
    <t>(різниця фактичного доходу й витрат)</t>
  </si>
  <si>
    <t>(різниця фактичних і прогнозованих значень)</t>
  </si>
  <si>
    <t>Дохід 1</t>
  </si>
  <si>
    <t>Дохід 2</t>
  </si>
  <si>
    <t>Додатковий дохід</t>
  </si>
  <si>
    <t>Загальний дохід</t>
  </si>
  <si>
    <t>Витрати</t>
  </si>
  <si>
    <t>Зведення бюджету</t>
  </si>
  <si>
    <r>
      <t xml:space="preserve">Щоб оновити, клацніть правою кнопкою миші зведену таблицю нижче та виберіть команду </t>
    </r>
    <r>
      <rPr>
        <b/>
        <i/>
        <sz val="10"/>
        <color theme="1"/>
        <rFont val="Franklin Gothic Book"/>
        <family val="2"/>
        <scheme val="minor"/>
      </rPr>
      <t>Оновити</t>
    </r>
  </si>
  <si>
    <t>Категорія</t>
  </si>
  <si>
    <t>Діти</t>
  </si>
  <si>
    <t>Розваги</t>
  </si>
  <si>
    <t>Страви</t>
  </si>
  <si>
    <t>Подарунки та благодійність</t>
  </si>
  <si>
    <t>Житло</t>
  </si>
  <si>
    <t>Страхування</t>
  </si>
  <si>
    <t>Кредити</t>
  </si>
  <si>
    <t>Догляд за собою</t>
  </si>
  <si>
    <t>Домашні тварини</t>
  </si>
  <si>
    <t>Заощадження або інвестиції</t>
  </si>
  <si>
    <t>Податки</t>
  </si>
  <si>
    <t>Транспорт</t>
  </si>
  <si>
    <t>Загальний підсумок</t>
  </si>
  <si>
    <t xml:space="preserve">Прогнозовані витрати </t>
  </si>
  <si>
    <t xml:space="preserve">Фактичні витрати </t>
  </si>
  <si>
    <t xml:space="preserve">Різниця </t>
  </si>
  <si>
    <t>Щомісячні витрати</t>
  </si>
  <si>
    <t>Опис</t>
  </si>
  <si>
    <t>Факультативні заняття</t>
  </si>
  <si>
    <t>Медицина</t>
  </si>
  <si>
    <t>Шкільне приладдя</t>
  </si>
  <si>
    <t>Шкільні внески</t>
  </si>
  <si>
    <t>Концерти</t>
  </si>
  <si>
    <t>Театр</t>
  </si>
  <si>
    <t>Фільми</t>
  </si>
  <si>
    <t>Музика (компакт-диски, завантаження тощо)</t>
  </si>
  <si>
    <t>Спортивні події</t>
  </si>
  <si>
    <t>Відео/DVD (придбання)</t>
  </si>
  <si>
    <t>Відео/DVD (прокат)</t>
  </si>
  <si>
    <t>Ресторани/кафе</t>
  </si>
  <si>
    <t>Продукти</t>
  </si>
  <si>
    <t>Благодійність 1</t>
  </si>
  <si>
    <t>Благодійність 2</t>
  </si>
  <si>
    <t>Подарунок 1</t>
  </si>
  <si>
    <t>Подарунок 2</t>
  </si>
  <si>
    <t>Кабельне / супутникове ТБ</t>
  </si>
  <si>
    <t>Електроенергія</t>
  </si>
  <si>
    <t>Газ</t>
  </si>
  <si>
    <t>Послуги прибирання будинку</t>
  </si>
  <si>
    <t>Обслуговування</t>
  </si>
  <si>
    <t>Іпотека або оренда</t>
  </si>
  <si>
    <t>Природний газ / мастильний матеріал</t>
  </si>
  <si>
    <t>Інтернет / онлайн-послуги</t>
  </si>
  <si>
    <t>Телефон (мобільний)</t>
  </si>
  <si>
    <t>Телефон (домашній)</t>
  </si>
  <si>
    <t>Господарські товари</t>
  </si>
  <si>
    <t>Вивезення та утилізація сміття</t>
  </si>
  <si>
    <t>Постачання води й водовідведення</t>
  </si>
  <si>
    <t>Здоров’я</t>
  </si>
  <si>
    <t>Дім</t>
  </si>
  <si>
    <t>Життя</t>
  </si>
  <si>
    <t>Кредитна картка 1</t>
  </si>
  <si>
    <t>Кредитна картка 2</t>
  </si>
  <si>
    <t>Кредитна картка 3</t>
  </si>
  <si>
    <t>Особисте</t>
  </si>
  <si>
    <t>Навчання</t>
  </si>
  <si>
    <t>Одяг</t>
  </si>
  <si>
    <t>Хімчистка</t>
  </si>
  <si>
    <t>Волосся/нігті</t>
  </si>
  <si>
    <t>Спортзал</t>
  </si>
  <si>
    <t>Грумінг</t>
  </si>
  <si>
    <t>Іграшки</t>
  </si>
  <si>
    <t>Депозити</t>
  </si>
  <si>
    <t>Пенсійний внесок</t>
  </si>
  <si>
    <t>На доходи</t>
  </si>
  <si>
    <t>Місцеві</t>
  </si>
  <si>
    <t>На майно</t>
  </si>
  <si>
    <t>Автобус/таксі</t>
  </si>
  <si>
    <t>Паливо</t>
  </si>
  <si>
    <t xml:space="preserve">Ліцензування </t>
  </si>
  <si>
    <t>Плата за стоянку</t>
  </si>
  <si>
    <t>Плата за авто</t>
  </si>
  <si>
    <t>Прогнозовані витрати</t>
  </si>
  <si>
    <t>Фактичні витрати</t>
  </si>
  <si>
    <t>Огляд фактичних витрат</t>
  </si>
  <si>
    <t>Зведена таблиця, пов’язана з діаграмою огляду бюджету</t>
  </si>
  <si>
    <t>Вартість</t>
  </si>
  <si>
    <t>Список підстановки категорій у таблиці відомостей про бюджет</t>
  </si>
  <si>
    <t>Підстановка категорій бюджету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</si>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</sst>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&quot;₴&quot;;\-#,##0&quot;₴&quot;"/>
    <numFmt numFmtId="6" formatCode="#,##0&quot;₴&quot;;[Red]\-#,##0&quot;₴&quot;"/>
    <numFmt numFmtId="164" formatCode="&quot;$&quot;#,##0"/>
    <numFmt numFmtId="165" formatCode="#,##0&quot;₴&quot;"/>
  </numFmts>
  <fonts count="11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6" fillId="2" borderId="0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0" fillId="0" borderId="0" xfId="0" pivotButton="1"/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4" fillId="2" borderId="5" xfId="2" applyNumberFormat="1" applyFont="1" applyFill="1" applyBorder="1" applyAlignment="1">
      <alignment vertical="center"/>
    </xf>
    <xf numFmtId="0" fontId="0" fillId="2" borderId="0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1" fillId="2" borderId="0" xfId="1" applyNumberFormat="1" applyFill="1" applyBorder="1" applyAlignment="1">
      <alignment vertical="center"/>
    </xf>
    <xf numFmtId="0" fontId="0" fillId="2" borderId="0" xfId="0" applyNumberFormat="1" applyFill="1"/>
    <xf numFmtId="5" fontId="0" fillId="0" borderId="0" xfId="0" applyNumberFormat="1" applyFont="1" applyFill="1" applyBorder="1"/>
    <xf numFmtId="5" fontId="0" fillId="0" borderId="0" xfId="0" applyNumberFormat="1"/>
    <xf numFmtId="6" fontId="0" fillId="0" borderId="0" xfId="0" applyNumberFormat="1" applyFont="1" applyFill="1" applyBorder="1"/>
    <xf numFmtId="6" fontId="0" fillId="0" borderId="0" xfId="0" applyNumberFormat="1"/>
    <xf numFmtId="0" fontId="10" fillId="0" borderId="0" xfId="0" applyFont="1"/>
    <xf numFmtId="0" fontId="10" fillId="0" borderId="0" xfId="0" pivotButton="1" applyFont="1"/>
    <xf numFmtId="6" fontId="0" fillId="2" borderId="0" xfId="0" applyNumberFormat="1" applyFill="1" applyBorder="1"/>
    <xf numFmtId="6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5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5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  <xf numFmtId="0" fontId="0" fillId="0" borderId="0" xfId="0" applyAlignment="1">
      <alignment horizontal="right"/>
    </xf>
  </cellXfs>
  <cellStyles count="3">
    <cellStyle name="Заголовок 1" xfId="2" builtinId="16" customBuiltin="1"/>
    <cellStyle name="Звичайний" xfId="0" builtinId="0" customBuiltin="1"/>
    <cellStyle name="Назва" xfId="1" builtinId="15"/>
  </cellStyles>
  <dxfs count="25">
    <dxf>
      <alignment horizontal="right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charset val="204"/>
        <scheme val="major"/>
      </font>
    </dxf>
    <dxf>
      <font>
        <name val="Cambria"/>
        <scheme val="major"/>
      </font>
    </dxf>
    <dxf>
      <numFmt numFmtId="10" formatCode="#,##0&quot;₴&quot;;[Red]\-#,##0&quot;₴&quot;"/>
    </dxf>
    <dxf>
      <numFmt numFmtId="10" formatCode="#,##0&quot;₴&quot;;[Red]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numFmt numFmtId="9" formatCode="#,##0&quot;₴&quot;;\-#,##0&quot;₴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3" defaultTableStyle="TableStyleMedium2" defaultPivotStyle="Family Budget PivotTable">
    <tableStyle name="Family Budget PivotTable" table="0" count="5" xr9:uid="{00000000-0011-0000-FFFF-FFFF01000000}">
      <tableStyleElement type="wholeTable" dxfId="24"/>
      <tableStyleElement type="headerRow" dxfId="23"/>
      <tableStyleElement type="totalRow" dxfId="22"/>
      <tableStyleElement type="firstRowStripe" dxfId="21"/>
      <tableStyleElement type="pageFieldLabels" dxfId="20"/>
    </tableStyle>
    <tableStyle name="Family Budget Table Style" pivot="0" count="4" xr9:uid="{00000000-0011-0000-FFFF-FFFF02000000}">
      <tableStyleElement type="wholeTable" dxfId="19"/>
      <tableStyleElement type="headerRow" dxfId="18"/>
      <tableStyleElement type="totalRow" dxfId="17"/>
      <tableStyleElement type="firstRowStripe" dxfId="16"/>
    </tableStyle>
    <tableStyle name="Сімейний бюджет " pivot="0" table="0" count="10" xr9:uid="{00000000-0011-0000-FFFF-FFFF00000000}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Сімейний бюджет ">
        <x14:slicerStyle name="Сімейний бюджет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[Office_41255216_TF16410124.xlsx]Додаткові дані!ЗведенняБюджету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uk-UA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'Додаткові дані'!$C$2</c:f>
              <c:strCache>
                <c:ptCount val="1"/>
                <c:pt idx="0">
                  <c:v>Підсумок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uk-UA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'Додаткові дані'!$B$3:$B$15</c:f>
              <c:strCache>
                <c:ptCount val="12"/>
                <c:pt idx="0">
                  <c:v>Діти</c:v>
                </c:pt>
                <c:pt idx="1">
                  <c:v>Догляд за собою</c:v>
                </c:pt>
                <c:pt idx="2">
                  <c:v>Домашні тварини</c:v>
                </c:pt>
                <c:pt idx="3">
                  <c:v>Житло</c:v>
                </c:pt>
                <c:pt idx="4">
                  <c:v>Заощадження або інвестиції</c:v>
                </c:pt>
                <c:pt idx="5">
                  <c:v>Кредити</c:v>
                </c:pt>
                <c:pt idx="6">
                  <c:v>Подарунки та благодійність</c:v>
                </c:pt>
                <c:pt idx="7">
                  <c:v>Податки</c:v>
                </c:pt>
                <c:pt idx="8">
                  <c:v>Розваги</c:v>
                </c:pt>
                <c:pt idx="9">
                  <c:v>Страви</c:v>
                </c:pt>
                <c:pt idx="10">
                  <c:v>Страхування</c:v>
                </c:pt>
                <c:pt idx="11">
                  <c:v>Транспорт</c:v>
                </c:pt>
              </c:strCache>
            </c:strRef>
          </c:cat>
          <c:val>
            <c:numRef>
              <c:f>'Додаткові дані'!$C$3:$C$15</c:f>
              <c:numCache>
                <c:formatCode>General</c:formatCode>
                <c:ptCount val="12"/>
                <c:pt idx="0">
                  <c:v>140</c:v>
                </c:pt>
                <c:pt idx="1">
                  <c:v>140</c:v>
                </c:pt>
                <c:pt idx="2">
                  <c:v>100</c:v>
                </c:pt>
                <c:pt idx="3">
                  <c:v>2702</c:v>
                </c:pt>
                <c:pt idx="4">
                  <c:v>200</c:v>
                </c:pt>
                <c:pt idx="5">
                  <c:v>200</c:v>
                </c:pt>
                <c:pt idx="6">
                  <c:v>125</c:v>
                </c:pt>
                <c:pt idx="7">
                  <c:v>300</c:v>
                </c:pt>
                <c:pt idx="8">
                  <c:v>358</c:v>
                </c:pt>
                <c:pt idx="9">
                  <c:v>1320</c:v>
                </c:pt>
                <c:pt idx="10">
                  <c:v>900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5-417B-9301-5599E1B294E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&#1052;&#1110;&#1089;&#1103;&#1095;&#1085;&#1110; &#1074;&#1080;&#1090;&#1088;&#1072;&#1090;&#108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4;&#1110;&#1090; &#1087;&#1088;&#1086; &#1084;&#1110;&#1089;&#1103;&#1095;&#1085;&#1080;&#1081; &#1073;&#1102;&#1076;&#1078;&#1077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798148</xdr:colOff>
      <xdr:row>0</xdr:row>
      <xdr:rowOff>162009</xdr:rowOff>
    </xdr:from>
    <xdr:to>
      <xdr:col>7</xdr:col>
      <xdr:colOff>200528</xdr:colOff>
      <xdr:row>0</xdr:row>
      <xdr:rowOff>436329</xdr:rowOff>
    </xdr:to>
    <xdr:sp macro="" textlink="">
      <xdr:nvSpPr>
        <xdr:cNvPr id="3" name="Введіть витрати" descr="&quot;&quot;" title="Кнопка «Введіть витрати»">
          <a:hlinkClick xmlns:r="http://schemas.openxmlformats.org/officeDocument/2006/relationships" r:id="rId1" tooltip="Клацніть, щоб переглянути або вписати витрати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50998" y="162009"/>
          <a:ext cx="1478830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" sz="1100">
              <a:solidFill>
                <a:schemeClr val="tx2"/>
              </a:solidFill>
              <a:latin typeface="+mn-lt"/>
              <a:ea typeface="+mn-ea"/>
              <a:cs typeface="+mn-cs"/>
            </a:rPr>
            <a:t>Введіть витрати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ОглядБюджету" descr="Секторна діаграма з відсотком витрат за категоріями" title="Діаграма «Огляд бюджету»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Роздільник сторінок" title="Роздільник сторінок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1371598</xdr:colOff>
      <xdr:row>0</xdr:row>
      <xdr:rowOff>85725</xdr:rowOff>
    </xdr:from>
    <xdr:to>
      <xdr:col>13</xdr:col>
      <xdr:colOff>1047673</xdr:colOff>
      <xdr:row>0</xdr:row>
      <xdr:rowOff>533400</xdr:rowOff>
    </xdr:to>
    <xdr:grpSp>
      <xdr:nvGrpSpPr>
        <xdr:cNvPr id="1027" name="Пшениця" descr="Зображення стебла пшениці в приглушеному кольорі" title="Сторінка «Мистецтво»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/>
        </xdr:cNvGrpSpPr>
      </xdr:nvGrpSpPr>
      <xdr:grpSpPr bwMode="auto">
        <a:xfrm>
          <a:off x="10467973" y="85725"/>
          <a:ext cx="2581200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Полілінія 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Полілінія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Полілінія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Полілінія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Полілінія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Полілінія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Полілінія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Полілінія 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Полілінія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Полілінія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Полілінія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Полілінія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Полілінія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Полілінія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Полілінія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Полілінія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Полілінія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Полілінія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Полілінія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Полілінія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Полілінія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Полілінія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Полілінія 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Полілінія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Полілінія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Полілінія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Полілінія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Полілінія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Полілінія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Полілінія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Полілінія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Полілінія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Полілінія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Полілінія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Полілінія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Полілінія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Полілінія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Полілінія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Полілінія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Полілінія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Полілінія 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Конюшина лучна" descr="Зображення червоної конюшини в приглушеному кольорі." title="Сторінка «Мистецтво»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81750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Полілінія 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Полілінія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Полілінія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Полілінія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Полілінія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Полілінія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Полілінія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Полілінія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Полілінія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Полілінія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Полілінія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Полілінія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Полілінія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Полілінія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Полілінія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Полілінія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Полілінія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Полілінія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Полілінія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Полілінія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Полілінія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Полілінія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Полілінія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Полілінія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Полілінія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Полілінія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Полілінія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Полілінія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Полілінія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Полілінія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Полілінія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Полілінія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Полілінія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Полілінія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Полілінія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Полілінія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Полілінія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Полілінія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Полілінія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Полілінія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Полілінія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Полілінія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Полілінія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Полілінія 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Полілінія 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Полілінія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Полілінія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Полілінія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Полілінія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Полілінія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Полілінія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Полілінія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Полілінія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Полілінія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Полілінія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Полілінія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Полілінія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Полілінія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Полілінія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Полілінія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Полілінія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Полілінія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Полілінія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Полілінія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Полілінія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Полілінія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Полілінія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Полілінія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Полілінія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Полілінія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Полілінія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Полілінія 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104774</xdr:colOff>
      <xdr:row>1</xdr:row>
      <xdr:rowOff>114300</xdr:rowOff>
    </xdr:from>
    <xdr:to>
      <xdr:col>14</xdr:col>
      <xdr:colOff>3174</xdr:colOff>
      <xdr:row>6</xdr:row>
      <xdr:rowOff>110175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Категорія">
              <a:extLst>
                <a:ext uri="{FF2B5EF4-FFF2-40B4-BE49-F238E27FC236}">
                  <a16:creationId xmlns:a16="http://schemas.microsoft.com/office/drawing/2014/main" id="{FA5A326E-F3CC-452A-8BFC-277AE4C5F4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і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76999" y="885825"/>
              <a:ext cx="6642100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114300</xdr:rowOff>
    </xdr:from>
    <xdr:to>
      <xdr:col>6</xdr:col>
      <xdr:colOff>1785747</xdr:colOff>
      <xdr:row>0</xdr:row>
      <xdr:rowOff>388620</xdr:rowOff>
    </xdr:to>
    <xdr:sp macro="" textlink="">
      <xdr:nvSpPr>
        <xdr:cNvPr id="3" name="Звіт про бюджет" descr="&quot;&quot;" title="Кнопка «Звіт про бюджет»">
          <a:hlinkClick xmlns:r="http://schemas.openxmlformats.org/officeDocument/2006/relationships" r:id="rId1" tooltip="Клацніть, щоб переглянути звіт про бюджет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01100" y="114300"/>
          <a:ext cx="1490472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uk" sz="1100">
              <a:solidFill>
                <a:schemeClr val="tx2"/>
              </a:solidFill>
              <a:latin typeface="+mn-lt"/>
              <a:ea typeface="+mn-ea"/>
              <a:cs typeface="+mn-cs"/>
            </a:rPr>
            <a:t>Звіт про бюджет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871.449238310182" createdVersion="6" refreshedVersion="6" minRefreshableVersion="3" recordCount="59" xr:uid="{DD1F8EA9-0537-41FC-B4F5-F11A136CBD07}">
  <cacheSource type="worksheet">
    <worksheetSource name="ВідомостіПроБюджет"/>
  </cacheSource>
  <cacheFields count="6">
    <cacheField name="Опис" numFmtId="0">
      <sharedItems count="56">
        <s v="Факультативні заняття"/>
        <s v="Медицина"/>
        <s v="Шкільне приладдя"/>
        <s v="Шкільні внески"/>
        <s v="Концерти"/>
        <s v="Театр"/>
        <s v="Фільми"/>
        <s v="Музика (компакт-диски, завантаження тощо)"/>
        <s v="Спортивні події"/>
        <s v="Відео/DVD (придбання)"/>
        <s v="Відео/DVD (прокат)"/>
        <s v="Ресторани/кафе"/>
        <s v="Продукти"/>
        <s v="Благодійність 1"/>
        <s v="Благодійність 2"/>
        <s v="Подарунок 1"/>
        <s v="Подарунок 2"/>
        <s v="Кабельне / супутникове ТБ"/>
        <s v="Електроенергія"/>
        <s v="Газ"/>
        <s v="Послуги прибирання будинку"/>
        <s v="Обслуговування"/>
        <s v="Іпотека або оренда"/>
        <s v="Природний газ / мастильний матеріал"/>
        <s v="Інтернет / онлайн-послуги"/>
        <s v="Телефон (мобільний)"/>
        <s v="Телефон (домашній)"/>
        <s v="Господарські товари"/>
        <s v="Вивезення та утилізація сміття"/>
        <s v="Постачання води й водовідведення"/>
        <s v="Здоров’я"/>
        <s v="Дім"/>
        <s v="Життя"/>
        <s v="Кредитна картка 1"/>
        <s v="Кредитна картка 2"/>
        <s v="Кредитна картка 3"/>
        <s v="Особисте"/>
        <s v="Навчання"/>
        <s v="Одяг"/>
        <s v="Хімчистка"/>
        <s v="Волосся/нігті"/>
        <s v="Спортзал"/>
        <s v="Страви"/>
        <s v="Грумінг"/>
        <s v="Іграшки"/>
        <s v="Депозити"/>
        <s v="Пенсійний внесок"/>
        <s v="На доходи"/>
        <s v="Місцеві"/>
        <s v="На майно"/>
        <s v="Автобус/таксі"/>
        <s v="Паливо"/>
        <s v="Страхування"/>
        <s v="Ліцензування "/>
        <s v="Плата за стоянку"/>
        <s v="Плата за авто"/>
      </sharedItems>
    </cacheField>
    <cacheField name="Категорія" numFmtId="0">
      <sharedItems count="12">
        <s v="Діти"/>
        <s v="Розваги"/>
        <s v="Страви"/>
        <s v="Подарунки та благодійність"/>
        <s v="Житло"/>
        <s v="Страхування"/>
        <s v="Кредити"/>
        <s v="Догляд за собою"/>
        <s v="Домашні тварини"/>
        <s v="Заощадження або інвестиції"/>
        <s v="Податки"/>
        <s v="Транспорт"/>
      </sharedItems>
    </cacheField>
    <cacheField name="Прогнозовані витрати" numFmtId="5">
      <sharedItems containsString="0" containsBlank="1" containsNumber="1" containsInteger="1" minValue="0" maxValue="1700"/>
    </cacheField>
    <cacheField name="Фактичні витрати" numFmtId="5">
      <sharedItems containsString="0" containsBlank="1" containsNumber="1" containsInteger="1" minValue="20" maxValue="1700"/>
    </cacheField>
    <cacheField name="Різниця" numFmtId="5">
      <sharedItems containsSemiMixedTypes="0" containsString="0" containsNumber="1" containsInteger="1" minValue="-200" maxValue="200"/>
    </cacheField>
    <cacheField name="Огляд фактичних витрат" numFmtId="6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0967385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D04DB2-FC94-4F9E-9838-A57857805583}" name="ЗведенаТаблицяБюджету" cacheId="0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Категорія">
  <location ref="K9:N34" firstHeaderRow="0" firstDataRow="1" firstDataCol="1"/>
  <pivotFields count="6">
    <pivotField axis="axisRow" showAll="0" insertBlankRow="1">
      <items count="57">
        <item x="50"/>
        <item x="13"/>
        <item x="14"/>
        <item x="28"/>
        <item x="9"/>
        <item x="10"/>
        <item x="40"/>
        <item x="19"/>
        <item x="27"/>
        <item x="43"/>
        <item x="45"/>
        <item x="31"/>
        <item x="18"/>
        <item x="32"/>
        <item x="30"/>
        <item x="44"/>
        <item x="24"/>
        <item x="22"/>
        <item x="17"/>
        <item x="4"/>
        <item x="33"/>
        <item x="34"/>
        <item x="35"/>
        <item x="53"/>
        <item x="1"/>
        <item x="48"/>
        <item x="7"/>
        <item x="47"/>
        <item x="49"/>
        <item x="37"/>
        <item x="21"/>
        <item x="38"/>
        <item x="36"/>
        <item x="51"/>
        <item x="46"/>
        <item x="55"/>
        <item x="54"/>
        <item x="15"/>
        <item x="16"/>
        <item x="20"/>
        <item x="29"/>
        <item x="23"/>
        <item x="12"/>
        <item x="11"/>
        <item x="41"/>
        <item x="8"/>
        <item x="42"/>
        <item x="52"/>
        <item x="5"/>
        <item x="26"/>
        <item x="25"/>
        <item x="0"/>
        <item x="6"/>
        <item x="39"/>
        <item x="2"/>
        <item x="3"/>
        <item t="default"/>
      </items>
    </pivotField>
    <pivotField axis="axisRow" showAll="0" insertBlankRow="1">
      <items count="13">
        <item sd="0" x="0"/>
        <item sd="0" x="7"/>
        <item sd="0" x="8"/>
        <item sd="0" x="4"/>
        <item sd="0" x="9"/>
        <item sd="0" x="6"/>
        <item sd="0" x="3"/>
        <item sd="0" x="10"/>
        <item sd="0" x="1"/>
        <item sd="0" x="2"/>
        <item sd="0" x="5"/>
        <item sd="0" x="11"/>
        <item t="default" sd="0"/>
      </items>
    </pivotField>
    <pivotField dataField="1" showAll="0"/>
    <pivotField dataField="1" showAll="0"/>
    <pivotField dataField="1" numFmtId="5" showAll="0"/>
    <pivotField numFmtId="6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Прогнозовані витрати " fld="2" baseField="1" baseItem="0" numFmtId="5"/>
    <dataField name="Фактичні витрати " fld="3" baseField="1" baseItem="0" numFmtId="5"/>
    <dataField name="Різниця " fld="4" baseField="1" baseItem="0" numFmtId="5"/>
  </dataFields>
  <formats count="1"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Різниця й зведення прогнозованих і фактичних витрат відображаються на аркуші «Відомості про бюджет»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DB4C30-411F-4000-916B-C505D8CE7263}" name="ЗведенняБюджету" cacheId="0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Категорія">
  <location ref="B2:C15" firstHeaderRow="1" firstDataRow="1" firstDataCol="1"/>
  <pivotFields count="6">
    <pivotField showAll="0"/>
    <pivotField axis="axisRow" showAll="0">
      <items count="13">
        <item x="0"/>
        <item x="7"/>
        <item x="8"/>
        <item x="4"/>
        <item x="9"/>
        <item x="6"/>
        <item x="3"/>
        <item x="10"/>
        <item x="1"/>
        <item x="2"/>
        <item x="5"/>
        <item x="11"/>
        <item t="default"/>
      </items>
    </pivotField>
    <pivotField showAll="0"/>
    <pivotField dataField="1" showAll="0"/>
    <pivotField numFmtId="5" showAll="0"/>
    <pivotField numFmtId="6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Вартість" fld="3" baseField="1" baseItem="3"/>
  </dataFields>
  <formats count="2">
    <format dxfId="3">
      <pivotArea dataOnly="0" labelOnly="1" outline="0" axis="axisValues" fieldPosition="0"/>
    </format>
    <format dxfId="2">
      <pivotArea field="1" type="button" dataOnly="0" labelOnly="1" outline="0" axis="axisRow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Зведення всіх фактичних витрат за категоріями на аркуші «Відомості про бюджет»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Категорія" xr10:uid="{8B55ADF8-2BFD-4C9F-861E-6BE6F809561B}" sourceName="Категорія">
  <pivotTables>
    <pivotTable tabId="4" name="ЗведенаТаблицяБюджету"/>
  </pivotTables>
  <data>
    <tabular pivotCacheId="2096738574">
      <items count="12">
        <i x="0" s="1"/>
        <i x="7" s="1"/>
        <i x="8" s="1"/>
        <i x="4" s="1"/>
        <i x="9" s="1"/>
        <i x="6" s="1"/>
        <i x="3" s="1"/>
        <i x="10" s="1"/>
        <i x="1" s="1"/>
        <i x="2" s="1"/>
        <i x="5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Категорія" xr10:uid="{FE8C6A6F-E6F5-4047-BD1E-5A574ABC6313}" cache="Роздільник_Категорія" caption="Щоб вибрати кілька категорій, натисніть і утримуйте клавішу Ctrl.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ПроБюджет" displayName="ВідомостіПроБюджет" ref="B2:G62" totalsRowCount="1" headerRowDxfId="12">
  <autoFilter ref="B2:G61" xr:uid="{0AAEC243-EE65-47EF-BA5B-3238642B6FBD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Опис" totalsRowLabel="Підсумок"/>
    <tableColumn id="1" xr3:uid="{00000000-0010-0000-0000-000001000000}" name="Категорія"/>
    <tableColumn id="3" xr3:uid="{00000000-0010-0000-0000-000003000000}" name="Прогнозовані витрати" totalsRowFunction="sum" dataDxfId="11" totalsRowDxfId="10"/>
    <tableColumn id="4" xr3:uid="{00000000-0010-0000-0000-000004000000}" name="Фактичні витрати" totalsRowFunction="sum" dataDxfId="9" totalsRowDxfId="8"/>
    <tableColumn id="5" xr3:uid="{00000000-0010-0000-0000-000005000000}" name="Різниця" totalsRowFunction="sum" dataDxfId="7" totalsRowDxfId="6">
      <calculatedColumnFormula>ВідомостіПроБюджет[[#This Row],[Прогнозовані витрати]]-ВідомостіПроБюджет[[#This Row],[Фактичні витрати]]</calculatedColumnFormula>
    </tableColumn>
    <tableColumn id="6" xr3:uid="{00000000-0010-0000-0000-000006000000}" name="Огляд фактичних витрат" dataDxfId="5" totalsRowDxfId="4">
      <calculatedColumnFormula>ВідомостіПроБюджет[[#This Row],[Фактичні витрати]]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Список щомісячних витрат за категоріями. Містить прогнозовані та фактичні витрати, а також обчислює різн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ПідстановкаКатегорійБюджету" displayName="ПідстановкаКатегорійБюджету" ref="E2:E14" totalsRowShown="0" headerRowDxfId="1">
  <autoFilter ref="E2:E14" xr:uid="{00000000-0009-0000-0100-000002000000}"/>
  <sortState xmlns:xlrd2="http://schemas.microsoft.com/office/spreadsheetml/2017/richdata2" ref="E2:E13">
    <sortCondition ref="E1:E13"/>
  </sortState>
  <tableColumns count="1">
    <tableColumn id="1" xr3:uid="{00000000-0010-0000-0100-000001000000}" name="Підстановка категорій бюджету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Список категорій, доступних у розкривному списку &quot;Категорія&quot; на аркуші «Відомості про бюджет»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93"/>
  <sheetViews>
    <sheetView showGridLines="0" tabSelected="1" zoomScaleNormal="100" workbookViewId="0"/>
  </sheetViews>
  <sheetFormatPr defaultRowHeight="13.5" x14ac:dyDescent="0.25"/>
  <cols>
    <col min="1" max="1" width="2" style="8" customWidth="1"/>
    <col min="2" max="2" width="19.5" style="8" customWidth="1"/>
    <col min="3" max="3" width="14.25" style="8" customWidth="1"/>
    <col min="4" max="4" width="11.5" style="8" customWidth="1"/>
    <col min="5" max="5" width="2" style="8" customWidth="1"/>
    <col min="6" max="6" width="16.125" style="8" bestFit="1" customWidth="1"/>
    <col min="7" max="7" width="11.75" style="8" customWidth="1"/>
    <col min="8" max="8" width="4" style="8" customWidth="1"/>
    <col min="9" max="9" width="2.5" style="48" customWidth="1"/>
    <col min="10" max="10" width="11.75" style="8" customWidth="1"/>
    <col min="11" max="11" width="24" style="8" customWidth="1"/>
    <col min="12" max="12" width="20.125" style="8" bestFit="1" customWidth="1"/>
    <col min="13" max="13" width="18" style="8" customWidth="1"/>
    <col min="14" max="14" width="14.625" style="8" customWidth="1"/>
    <col min="15" max="15" width="0.875" style="8" customWidth="1"/>
    <col min="17" max="16384" width="9" style="8"/>
  </cols>
  <sheetData>
    <row r="1" spans="1:15" ht="60.75" customHeight="1" x14ac:dyDescent="0.25">
      <c r="B1" s="9" t="s">
        <v>0</v>
      </c>
      <c r="C1" s="10"/>
      <c r="D1" s="10"/>
      <c r="E1" s="10"/>
      <c r="F1" s="11"/>
      <c r="G1" s="11"/>
      <c r="H1" s="39"/>
      <c r="I1" s="47"/>
      <c r="J1" s="9" t="s">
        <v>16</v>
      </c>
      <c r="K1" s="9"/>
      <c r="L1" s="9"/>
      <c r="M1" s="9"/>
      <c r="N1" s="9"/>
    </row>
    <row r="2" spans="1:15" ht="30.75" customHeight="1" x14ac:dyDescent="0.25">
      <c r="A2" s="12"/>
      <c r="B2" s="13" t="s">
        <v>1</v>
      </c>
      <c r="D2" s="14"/>
      <c r="E2" s="15"/>
      <c r="H2" s="41"/>
      <c r="K2" s="16"/>
      <c r="L2" s="16"/>
      <c r="M2" s="16"/>
      <c r="N2" s="16"/>
    </row>
    <row r="3" spans="1:15" ht="15" customHeight="1" x14ac:dyDescent="0.25">
      <c r="A3" s="12"/>
      <c r="B3" s="17" t="s">
        <v>2</v>
      </c>
      <c r="C3" s="28" t="s">
        <v>8</v>
      </c>
      <c r="E3" s="14"/>
      <c r="G3" s="55">
        <f>D17-SUM(ВідомостіПроБюджет[Прогнозовані витрати])</f>
        <v>1585</v>
      </c>
      <c r="H3" s="41"/>
      <c r="K3" s="16"/>
      <c r="L3" s="16"/>
      <c r="M3" s="16"/>
      <c r="N3" s="16"/>
    </row>
    <row r="4" spans="1:15" ht="15" customHeight="1" x14ac:dyDescent="0.25">
      <c r="A4" s="12"/>
      <c r="B4" s="17" t="s">
        <v>3</v>
      </c>
      <c r="C4" s="28" t="s">
        <v>9</v>
      </c>
      <c r="E4" s="14"/>
      <c r="G4" s="55">
        <f>D11-SUM(ВідомостіПроБюджет[Фактичні витрати])</f>
        <v>1740</v>
      </c>
      <c r="H4" s="41"/>
      <c r="K4" s="16"/>
      <c r="L4" s="16"/>
      <c r="M4" s="16"/>
      <c r="N4" s="16"/>
    </row>
    <row r="5" spans="1:15" ht="15" customHeight="1" x14ac:dyDescent="0.25">
      <c r="B5" s="17" t="s">
        <v>4</v>
      </c>
      <c r="C5" s="28" t="s">
        <v>10</v>
      </c>
      <c r="E5" s="14"/>
      <c r="G5" s="55">
        <f>G4-G3</f>
        <v>155</v>
      </c>
      <c r="H5" s="41"/>
      <c r="K5" s="16"/>
      <c r="L5" s="16"/>
      <c r="M5" s="16"/>
      <c r="N5" s="16"/>
    </row>
    <row r="6" spans="1:15" ht="15" customHeight="1" x14ac:dyDescent="0.25">
      <c r="B6" s="18"/>
      <c r="C6" s="40"/>
      <c r="D6" s="40"/>
      <c r="E6" s="40"/>
      <c r="F6" s="40"/>
      <c r="G6" s="40"/>
      <c r="H6" s="40"/>
      <c r="K6" s="16"/>
      <c r="L6" s="16"/>
      <c r="M6" s="16"/>
      <c r="N6" s="16"/>
    </row>
    <row r="7" spans="1:15" ht="30" customHeight="1" x14ac:dyDescent="0.25">
      <c r="A7" s="14"/>
      <c r="B7" s="19" t="s">
        <v>5</v>
      </c>
      <c r="C7" s="33"/>
      <c r="D7" s="33"/>
      <c r="E7" s="34"/>
      <c r="F7" s="19" t="s">
        <v>15</v>
      </c>
      <c r="G7" s="42"/>
      <c r="H7" s="33"/>
      <c r="J7" s="32" t="s">
        <v>17</v>
      </c>
      <c r="K7" s="31"/>
      <c r="L7" s="31"/>
      <c r="M7" s="31"/>
      <c r="N7" s="31"/>
    </row>
    <row r="8" spans="1:15" ht="15" customHeight="1" x14ac:dyDescent="0.25">
      <c r="A8" s="14"/>
      <c r="B8" s="57" t="s">
        <v>6</v>
      </c>
      <c r="C8" s="14" t="s">
        <v>11</v>
      </c>
      <c r="D8" s="55">
        <v>5800</v>
      </c>
      <c r="E8" s="35"/>
      <c r="F8" s="58" t="s">
        <v>6</v>
      </c>
      <c r="G8" s="59">
        <f>SUM(ВідомостіПроБюджет[Фактичні витрати])</f>
        <v>7860</v>
      </c>
      <c r="H8" s="41"/>
      <c r="K8" s="30"/>
      <c r="L8" s="30"/>
      <c r="M8" s="30"/>
      <c r="N8" s="14"/>
      <c r="O8" s="14"/>
    </row>
    <row r="9" spans="1:15" ht="15" customHeight="1" x14ac:dyDescent="0.25">
      <c r="A9" s="14"/>
      <c r="B9" s="57"/>
      <c r="C9" s="14" t="s">
        <v>12</v>
      </c>
      <c r="D9" s="55">
        <v>2300</v>
      </c>
      <c r="E9" s="35"/>
      <c r="F9" s="58"/>
      <c r="G9" s="59"/>
      <c r="H9" s="41"/>
      <c r="K9" s="29" t="s">
        <v>18</v>
      </c>
      <c r="L9" s="64" t="s">
        <v>32</v>
      </c>
      <c r="M9" s="64" t="s">
        <v>33</v>
      </c>
      <c r="N9" s="64" t="s">
        <v>34</v>
      </c>
      <c r="O9" s="14"/>
    </row>
    <row r="10" spans="1:15" ht="15" customHeight="1" x14ac:dyDescent="0.25">
      <c r="A10" s="14"/>
      <c r="B10" s="57"/>
      <c r="C10" s="14" t="s">
        <v>13</v>
      </c>
      <c r="D10" s="55">
        <v>1500</v>
      </c>
      <c r="E10" s="35"/>
      <c r="F10" s="58"/>
      <c r="G10" s="59"/>
      <c r="H10" s="43"/>
      <c r="K10" s="1" t="s">
        <v>19</v>
      </c>
      <c r="L10" s="50">
        <v>140</v>
      </c>
      <c r="M10" s="50">
        <v>140</v>
      </c>
      <c r="N10" s="50">
        <v>0</v>
      </c>
    </row>
    <row r="11" spans="1:15" ht="15" customHeight="1" x14ac:dyDescent="0.25">
      <c r="A11" s="14"/>
      <c r="B11" s="57"/>
      <c r="C11" s="20" t="s">
        <v>14</v>
      </c>
      <c r="D11" s="56">
        <f>SUM(D8:D10)</f>
        <v>9600</v>
      </c>
      <c r="E11" s="35"/>
      <c r="F11" s="58"/>
      <c r="G11" s="59"/>
      <c r="H11" s="43"/>
      <c r="K11" s="1"/>
      <c r="L11" s="50"/>
      <c r="M11" s="50"/>
      <c r="N11" s="50"/>
    </row>
    <row r="12" spans="1:15" ht="15" customHeight="1" x14ac:dyDescent="0.25">
      <c r="A12" s="14"/>
      <c r="B12" s="21"/>
      <c r="C12" s="40"/>
      <c r="D12" s="40"/>
      <c r="E12" s="36"/>
      <c r="F12" s="22"/>
      <c r="G12" s="23"/>
      <c r="H12" s="40"/>
      <c r="K12" s="1" t="s">
        <v>26</v>
      </c>
      <c r="L12" s="50">
        <v>150</v>
      </c>
      <c r="M12" s="50">
        <v>140</v>
      </c>
      <c r="N12" s="50">
        <v>10</v>
      </c>
    </row>
    <row r="13" spans="1:15" ht="15" customHeight="1" x14ac:dyDescent="0.25">
      <c r="A13" s="14"/>
      <c r="B13" s="62" t="s">
        <v>7</v>
      </c>
      <c r="C13" s="41"/>
      <c r="D13" s="41"/>
      <c r="E13" s="35"/>
      <c r="F13" s="60" t="s">
        <v>7</v>
      </c>
      <c r="G13" s="61">
        <f>SUM(ВідомостіПроБюджет[Прогнозовані витрати])</f>
        <v>7915</v>
      </c>
      <c r="H13" s="41"/>
      <c r="K13" s="1"/>
      <c r="L13" s="50"/>
      <c r="M13" s="50"/>
      <c r="N13" s="50"/>
    </row>
    <row r="14" spans="1:15" ht="15" customHeight="1" x14ac:dyDescent="0.25">
      <c r="A14" s="14"/>
      <c r="B14" s="63"/>
      <c r="C14" s="14" t="s">
        <v>11</v>
      </c>
      <c r="D14" s="55">
        <v>6000</v>
      </c>
      <c r="E14" s="35"/>
      <c r="F14" s="58"/>
      <c r="G14" s="59"/>
      <c r="H14" s="41"/>
      <c r="K14" s="1" t="s">
        <v>27</v>
      </c>
      <c r="L14" s="50">
        <v>170</v>
      </c>
      <c r="M14" s="50">
        <v>100</v>
      </c>
      <c r="N14" s="50">
        <v>70</v>
      </c>
    </row>
    <row r="15" spans="1:15" ht="15" customHeight="1" x14ac:dyDescent="0.25">
      <c r="A15" s="14"/>
      <c r="B15" s="63"/>
      <c r="C15" s="14" t="s">
        <v>12</v>
      </c>
      <c r="D15" s="55">
        <v>1000</v>
      </c>
      <c r="E15" s="35"/>
      <c r="F15" s="58"/>
      <c r="G15" s="59"/>
      <c r="H15" s="43"/>
      <c r="K15" s="1"/>
      <c r="L15" s="50"/>
      <c r="M15" s="50"/>
      <c r="N15" s="50"/>
    </row>
    <row r="16" spans="1:15" ht="15" customHeight="1" x14ac:dyDescent="0.25">
      <c r="A16" s="14"/>
      <c r="B16" s="63"/>
      <c r="C16" s="14" t="s">
        <v>13</v>
      </c>
      <c r="D16" s="55">
        <v>2500</v>
      </c>
      <c r="E16" s="35"/>
      <c r="F16" s="58"/>
      <c r="G16" s="59"/>
      <c r="H16" s="43"/>
      <c r="K16" s="1" t="s">
        <v>23</v>
      </c>
      <c r="L16" s="50">
        <v>2830</v>
      </c>
      <c r="M16" s="50">
        <v>2702</v>
      </c>
      <c r="N16" s="50">
        <v>128</v>
      </c>
    </row>
    <row r="17" spans="1:14" ht="15" customHeight="1" x14ac:dyDescent="0.25">
      <c r="A17" s="14"/>
      <c r="B17" s="63"/>
      <c r="C17" s="20" t="s">
        <v>14</v>
      </c>
      <c r="D17" s="56">
        <f>SUM(D14:D16)</f>
        <v>9500</v>
      </c>
      <c r="E17" s="37"/>
      <c r="F17" s="58"/>
      <c r="G17" s="59"/>
      <c r="H17" s="44"/>
      <c r="K17" s="1"/>
      <c r="L17" s="50"/>
      <c r="M17" s="50"/>
      <c r="N17" s="50"/>
    </row>
    <row r="18" spans="1:14" ht="15" customHeight="1" x14ac:dyDescent="0.25">
      <c r="A18" s="14"/>
      <c r="B18" s="24"/>
      <c r="C18" s="39"/>
      <c r="D18" s="39"/>
      <c r="E18" s="38"/>
      <c r="F18" s="45"/>
      <c r="G18" s="46"/>
      <c r="H18" s="39"/>
      <c r="K18" s="1" t="s">
        <v>28</v>
      </c>
      <c r="L18" s="50">
        <v>200</v>
      </c>
      <c r="M18" s="50">
        <v>200</v>
      </c>
      <c r="N18" s="50">
        <v>0</v>
      </c>
    </row>
    <row r="19" spans="1:14" ht="15" customHeight="1" x14ac:dyDescent="0.25">
      <c r="E19" s="48"/>
      <c r="H19" s="14"/>
      <c r="K19" s="1"/>
      <c r="L19" s="50"/>
      <c r="M19" s="50"/>
      <c r="N19" s="50"/>
    </row>
    <row r="20" spans="1:14" ht="15" customHeight="1" x14ac:dyDescent="0.25">
      <c r="E20" s="48"/>
      <c r="H20" s="14"/>
      <c r="K20" s="1" t="s">
        <v>25</v>
      </c>
      <c r="L20" s="50">
        <v>200</v>
      </c>
      <c r="M20" s="50">
        <v>200</v>
      </c>
      <c r="N20" s="50">
        <v>0</v>
      </c>
    </row>
    <row r="21" spans="1:14" ht="15" customHeight="1" x14ac:dyDescent="0.25">
      <c r="E21" s="48"/>
      <c r="H21" s="14"/>
      <c r="K21" s="1"/>
      <c r="L21" s="50"/>
      <c r="M21" s="50"/>
      <c r="N21" s="50"/>
    </row>
    <row r="22" spans="1:14" ht="15" customHeight="1" x14ac:dyDescent="0.25">
      <c r="E22" s="48"/>
      <c r="H22" s="14"/>
      <c r="K22" s="1" t="s">
        <v>22</v>
      </c>
      <c r="L22" s="50">
        <v>100</v>
      </c>
      <c r="M22" s="50">
        <v>125</v>
      </c>
      <c r="N22" s="50">
        <v>-25</v>
      </c>
    </row>
    <row r="23" spans="1:14" ht="15" customHeight="1" x14ac:dyDescent="0.25">
      <c r="E23" s="48"/>
      <c r="H23" s="14"/>
      <c r="K23" s="1"/>
      <c r="L23" s="50"/>
      <c r="M23" s="50"/>
      <c r="N23" s="50"/>
    </row>
    <row r="24" spans="1:14" ht="15" customHeight="1" x14ac:dyDescent="0.25">
      <c r="E24" s="48"/>
      <c r="H24" s="14"/>
      <c r="K24" s="1" t="s">
        <v>29</v>
      </c>
      <c r="L24" s="50">
        <v>300</v>
      </c>
      <c r="M24" s="50">
        <v>300</v>
      </c>
      <c r="N24" s="50">
        <v>0</v>
      </c>
    </row>
    <row r="25" spans="1:14" ht="15" customHeight="1" x14ac:dyDescent="0.25">
      <c r="E25" s="48"/>
      <c r="H25" s="14"/>
      <c r="K25" s="1"/>
      <c r="L25" s="50"/>
      <c r="M25" s="50"/>
      <c r="N25" s="50"/>
    </row>
    <row r="26" spans="1:14" ht="15" customHeight="1" x14ac:dyDescent="0.25">
      <c r="E26" s="48"/>
      <c r="H26" s="14"/>
      <c r="K26" s="1" t="s">
        <v>20</v>
      </c>
      <c r="L26" s="50">
        <v>400</v>
      </c>
      <c r="M26" s="50">
        <v>358</v>
      </c>
      <c r="N26" s="50">
        <v>42</v>
      </c>
    </row>
    <row r="27" spans="1:14" ht="15" customHeight="1" x14ac:dyDescent="0.25">
      <c r="E27" s="48"/>
      <c r="H27" s="14"/>
      <c r="K27" s="1"/>
      <c r="L27" s="50"/>
      <c r="M27" s="50"/>
      <c r="N27" s="50"/>
    </row>
    <row r="28" spans="1:14" ht="15" customHeight="1" x14ac:dyDescent="0.25">
      <c r="E28" s="48"/>
      <c r="H28" s="14"/>
      <c r="K28" s="1" t="s">
        <v>21</v>
      </c>
      <c r="L28" s="50">
        <v>1100</v>
      </c>
      <c r="M28" s="50">
        <v>1320</v>
      </c>
      <c r="N28" s="50">
        <v>-220</v>
      </c>
    </row>
    <row r="29" spans="1:14" ht="15" customHeight="1" x14ac:dyDescent="0.25">
      <c r="E29" s="48"/>
      <c r="H29" s="14"/>
      <c r="K29" s="1"/>
      <c r="L29" s="50"/>
      <c r="M29" s="50"/>
      <c r="N29" s="50"/>
    </row>
    <row r="30" spans="1:14" ht="15" customHeight="1" x14ac:dyDescent="0.25">
      <c r="E30" s="48"/>
      <c r="H30" s="14"/>
      <c r="K30" s="1" t="s">
        <v>24</v>
      </c>
      <c r="L30" s="50">
        <v>900</v>
      </c>
      <c r="M30" s="50">
        <v>900</v>
      </c>
      <c r="N30" s="50">
        <v>0</v>
      </c>
    </row>
    <row r="31" spans="1:14" ht="15" customHeight="1" x14ac:dyDescent="0.25">
      <c r="E31" s="48"/>
      <c r="H31" s="14"/>
      <c r="K31" s="1"/>
      <c r="L31" s="50"/>
      <c r="M31" s="50"/>
      <c r="N31" s="50"/>
    </row>
    <row r="32" spans="1:14" ht="15" customHeight="1" x14ac:dyDescent="0.25">
      <c r="E32" s="48"/>
      <c r="H32" s="14"/>
      <c r="K32" s="1" t="s">
        <v>30</v>
      </c>
      <c r="L32" s="50">
        <v>1425</v>
      </c>
      <c r="M32" s="50">
        <v>1375</v>
      </c>
      <c r="N32" s="50">
        <v>50</v>
      </c>
    </row>
    <row r="33" spans="5:14" ht="15" customHeight="1" x14ac:dyDescent="0.25">
      <c r="E33" s="48"/>
      <c r="H33" s="14"/>
      <c r="K33" s="1"/>
      <c r="L33" s="50"/>
      <c r="M33" s="50"/>
      <c r="N33" s="50"/>
    </row>
    <row r="34" spans="5:14" ht="15" customHeight="1" x14ac:dyDescent="0.25">
      <c r="E34" s="48"/>
      <c r="H34" s="14"/>
      <c r="K34" s="1" t="s">
        <v>31</v>
      </c>
      <c r="L34" s="50">
        <v>7915</v>
      </c>
      <c r="M34" s="50">
        <v>7860</v>
      </c>
      <c r="N34" s="50">
        <v>55</v>
      </c>
    </row>
    <row r="35" spans="5:14" ht="15" customHeight="1" x14ac:dyDescent="0.25">
      <c r="E35" s="48"/>
      <c r="H35" s="14"/>
      <c r="K35"/>
      <c r="L35"/>
      <c r="M35"/>
      <c r="N35"/>
    </row>
    <row r="36" spans="5:14" ht="15" customHeight="1" x14ac:dyDescent="0.25">
      <c r="E36" s="48"/>
      <c r="F36" s="25"/>
      <c r="G36" s="25"/>
      <c r="H36" s="27"/>
      <c r="K36"/>
      <c r="L36"/>
      <c r="M36"/>
      <c r="N36"/>
    </row>
    <row r="37" spans="5:14" ht="15" customHeight="1" x14ac:dyDescent="0.25">
      <c r="E37" s="48"/>
      <c r="F37" s="25"/>
      <c r="G37" s="25"/>
      <c r="H37" s="27"/>
      <c r="K37"/>
      <c r="L37"/>
      <c r="M37"/>
      <c r="N37"/>
    </row>
    <row r="38" spans="5:14" ht="15" customHeight="1" x14ac:dyDescent="0.25">
      <c r="E38" s="48"/>
      <c r="F38" s="25"/>
      <c r="G38" s="25"/>
      <c r="H38" s="27"/>
      <c r="K38"/>
      <c r="L38"/>
      <c r="M38"/>
      <c r="N38"/>
    </row>
    <row r="39" spans="5:14" ht="15" customHeight="1" x14ac:dyDescent="0.25">
      <c r="E39" s="48"/>
      <c r="F39" s="25"/>
      <c r="G39" s="25"/>
      <c r="H39" s="27"/>
      <c r="K39"/>
      <c r="L39"/>
      <c r="M39"/>
      <c r="N39"/>
    </row>
    <row r="40" spans="5:14" ht="15" customHeight="1" x14ac:dyDescent="0.25">
      <c r="E40" s="48"/>
      <c r="F40" s="25"/>
      <c r="G40" s="25"/>
      <c r="H40" s="27"/>
      <c r="K40"/>
      <c r="L40"/>
      <c r="M40"/>
      <c r="N40"/>
    </row>
    <row r="41" spans="5:14" ht="15" customHeight="1" x14ac:dyDescent="0.25">
      <c r="E41" s="48"/>
      <c r="F41" s="25"/>
      <c r="G41" s="25"/>
      <c r="H41" s="27"/>
      <c r="K41"/>
      <c r="L41"/>
      <c r="M41"/>
      <c r="N41"/>
    </row>
    <row r="42" spans="5:14" ht="15" customHeight="1" x14ac:dyDescent="0.25">
      <c r="K42"/>
      <c r="L42"/>
      <c r="M42"/>
      <c r="N42"/>
    </row>
    <row r="43" spans="5:14" ht="15" customHeight="1" x14ac:dyDescent="0.25">
      <c r="K43"/>
      <c r="L43"/>
      <c r="M43"/>
      <c r="N43"/>
    </row>
    <row r="44" spans="5:14" ht="15" customHeight="1" x14ac:dyDescent="0.25">
      <c r="K44"/>
      <c r="L44"/>
      <c r="M44"/>
      <c r="N44"/>
    </row>
    <row r="45" spans="5:14" ht="15" customHeight="1" x14ac:dyDescent="0.25">
      <c r="K45"/>
      <c r="L45"/>
      <c r="M45"/>
      <c r="N45"/>
    </row>
    <row r="46" spans="5:14" x14ac:dyDescent="0.25">
      <c r="K46"/>
      <c r="L46"/>
      <c r="M46"/>
      <c r="N46"/>
    </row>
    <row r="47" spans="5:14" x14ac:dyDescent="0.25">
      <c r="K47"/>
      <c r="L47"/>
      <c r="M47"/>
      <c r="N47"/>
    </row>
    <row r="48" spans="5:14" x14ac:dyDescent="0.25">
      <c r="K48"/>
      <c r="L48"/>
      <c r="M48"/>
      <c r="N48"/>
    </row>
    <row r="49" spans="11:14" x14ac:dyDescent="0.25">
      <c r="K49"/>
      <c r="L49"/>
      <c r="M49"/>
      <c r="N49"/>
    </row>
    <row r="50" spans="11:14" x14ac:dyDescent="0.25">
      <c r="K50"/>
      <c r="L50"/>
      <c r="M50"/>
      <c r="N50"/>
    </row>
    <row r="51" spans="11:14" x14ac:dyDescent="0.25">
      <c r="K51"/>
      <c r="L51"/>
      <c r="M51"/>
      <c r="N51"/>
    </row>
    <row r="52" spans="11:14" x14ac:dyDescent="0.25">
      <c r="K52"/>
      <c r="L52"/>
      <c r="M52"/>
      <c r="N52"/>
    </row>
    <row r="53" spans="11:14" x14ac:dyDescent="0.25">
      <c r="K53"/>
      <c r="L53"/>
      <c r="M53"/>
      <c r="N53"/>
    </row>
    <row r="54" spans="11:14" x14ac:dyDescent="0.25">
      <c r="K54"/>
      <c r="L54"/>
      <c r="M54"/>
      <c r="N54"/>
    </row>
    <row r="55" spans="11:14" x14ac:dyDescent="0.25">
      <c r="K55"/>
      <c r="L55"/>
      <c r="M55"/>
      <c r="N55"/>
    </row>
    <row r="56" spans="11:14" x14ac:dyDescent="0.25">
      <c r="K56"/>
      <c r="L56"/>
      <c r="M56"/>
      <c r="N56"/>
    </row>
    <row r="57" spans="11:14" x14ac:dyDescent="0.25">
      <c r="K57"/>
      <c r="L57"/>
      <c r="M57"/>
      <c r="N57"/>
    </row>
    <row r="58" spans="11:14" x14ac:dyDescent="0.25">
      <c r="K58"/>
      <c r="L58"/>
      <c r="M58"/>
      <c r="N58"/>
    </row>
    <row r="59" spans="11:14" x14ac:dyDescent="0.25">
      <c r="K59"/>
      <c r="L59"/>
      <c r="M59"/>
      <c r="N59"/>
    </row>
    <row r="60" spans="11:14" x14ac:dyDescent="0.25">
      <c r="K60"/>
      <c r="L60"/>
      <c r="M60"/>
      <c r="N60"/>
    </row>
    <row r="61" spans="11:14" x14ac:dyDescent="0.25">
      <c r="K61"/>
      <c r="L61"/>
      <c r="M61"/>
      <c r="N61"/>
    </row>
    <row r="62" spans="11:14" x14ac:dyDescent="0.25">
      <c r="K62"/>
      <c r="L62"/>
      <c r="M62"/>
      <c r="N62"/>
    </row>
    <row r="63" spans="11:14" x14ac:dyDescent="0.25">
      <c r="K63"/>
      <c r="L63"/>
      <c r="M63"/>
      <c r="N63"/>
    </row>
    <row r="64" spans="11:14" x14ac:dyDescent="0.25">
      <c r="K64"/>
      <c r="L64"/>
      <c r="M64"/>
      <c r="N64"/>
    </row>
    <row r="65" spans="11:14" x14ac:dyDescent="0.25">
      <c r="K65"/>
      <c r="L65"/>
      <c r="M65"/>
      <c r="N65"/>
    </row>
    <row r="66" spans="11:14" x14ac:dyDescent="0.25">
      <c r="K66"/>
      <c r="L66"/>
      <c r="M66"/>
      <c r="N66"/>
    </row>
    <row r="67" spans="11:14" x14ac:dyDescent="0.25">
      <c r="K67"/>
      <c r="L67"/>
      <c r="M67"/>
      <c r="N67"/>
    </row>
    <row r="68" spans="11:14" x14ac:dyDescent="0.25">
      <c r="K68"/>
      <c r="L68"/>
      <c r="M68"/>
      <c r="N68"/>
    </row>
    <row r="69" spans="11:14" x14ac:dyDescent="0.25">
      <c r="K69"/>
      <c r="L69"/>
      <c r="M69"/>
      <c r="N69"/>
    </row>
    <row r="70" spans="11:14" x14ac:dyDescent="0.25">
      <c r="K70"/>
      <c r="L70"/>
      <c r="M70"/>
      <c r="N70"/>
    </row>
    <row r="71" spans="11:14" x14ac:dyDescent="0.25">
      <c r="K71"/>
      <c r="L71"/>
      <c r="M71"/>
      <c r="N71"/>
    </row>
    <row r="72" spans="11:14" x14ac:dyDescent="0.25">
      <c r="K72"/>
      <c r="L72"/>
      <c r="M72"/>
      <c r="N72"/>
    </row>
    <row r="73" spans="11:14" x14ac:dyDescent="0.25">
      <c r="K73"/>
      <c r="L73"/>
      <c r="M73"/>
      <c r="N73"/>
    </row>
    <row r="74" spans="11:14" x14ac:dyDescent="0.25">
      <c r="K74"/>
      <c r="L74"/>
      <c r="M74"/>
      <c r="N74"/>
    </row>
    <row r="75" spans="11:14" x14ac:dyDescent="0.25">
      <c r="K75"/>
      <c r="L75"/>
      <c r="M75"/>
      <c r="N75"/>
    </row>
    <row r="76" spans="11:14" x14ac:dyDescent="0.25">
      <c r="K76"/>
      <c r="L76"/>
      <c r="M76"/>
      <c r="N76"/>
    </row>
    <row r="77" spans="11:14" x14ac:dyDescent="0.25">
      <c r="K77"/>
      <c r="L77"/>
      <c r="M77"/>
      <c r="N77"/>
    </row>
    <row r="78" spans="11:14" x14ac:dyDescent="0.25">
      <c r="K78"/>
      <c r="L78"/>
      <c r="M78"/>
      <c r="N78"/>
    </row>
    <row r="79" spans="11:14" x14ac:dyDescent="0.25">
      <c r="K79"/>
      <c r="L79"/>
      <c r="M79"/>
      <c r="N79"/>
    </row>
    <row r="80" spans="11:14" x14ac:dyDescent="0.25">
      <c r="K80"/>
      <c r="L80"/>
      <c r="M80"/>
      <c r="N80"/>
    </row>
    <row r="81" spans="11:14" x14ac:dyDescent="0.25">
      <c r="K81"/>
      <c r="L81"/>
      <c r="M81"/>
      <c r="N81"/>
    </row>
    <row r="82" spans="11:14" x14ac:dyDescent="0.25">
      <c r="K82"/>
      <c r="L82"/>
      <c r="M82"/>
      <c r="N82"/>
    </row>
    <row r="83" spans="11:14" x14ac:dyDescent="0.25">
      <c r="K83"/>
      <c r="L83"/>
      <c r="M83"/>
      <c r="N83"/>
    </row>
    <row r="84" spans="11:14" x14ac:dyDescent="0.25">
      <c r="K84"/>
      <c r="L84"/>
      <c r="M84"/>
      <c r="N84"/>
    </row>
    <row r="85" spans="11:14" x14ac:dyDescent="0.25">
      <c r="K85"/>
      <c r="L85"/>
      <c r="M85"/>
      <c r="N85"/>
    </row>
    <row r="86" spans="11:14" x14ac:dyDescent="0.25">
      <c r="K86"/>
      <c r="L86"/>
      <c r="M86"/>
      <c r="N86"/>
    </row>
    <row r="87" spans="11:14" x14ac:dyDescent="0.25">
      <c r="K87"/>
      <c r="L87"/>
      <c r="M87"/>
      <c r="N87"/>
    </row>
    <row r="88" spans="11:14" x14ac:dyDescent="0.25">
      <c r="K88"/>
      <c r="L88"/>
      <c r="M88"/>
      <c r="N88"/>
    </row>
    <row r="89" spans="11:14" x14ac:dyDescent="0.25">
      <c r="K89"/>
      <c r="L89"/>
      <c r="M89"/>
      <c r="N89"/>
    </row>
    <row r="90" spans="11:14" x14ac:dyDescent="0.25">
      <c r="K90"/>
      <c r="L90"/>
      <c r="M90"/>
      <c r="N90"/>
    </row>
    <row r="91" spans="11:14" x14ac:dyDescent="0.25">
      <c r="K91"/>
      <c r="L91"/>
      <c r="M91"/>
      <c r="N91"/>
    </row>
    <row r="92" spans="11:14" x14ac:dyDescent="0.25">
      <c r="K92"/>
      <c r="L92"/>
      <c r="M92"/>
      <c r="N92"/>
    </row>
    <row r="93" spans="11:14" x14ac:dyDescent="0.25">
      <c r="K93"/>
      <c r="L93"/>
      <c r="M93"/>
      <c r="N93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6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50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35" customWidth="1"/>
    <col min="3" max="3" width="21.5" bestFit="1" customWidth="1"/>
    <col min="4" max="4" width="21.875" customWidth="1"/>
    <col min="5" max="5" width="18.125" customWidth="1"/>
    <col min="6" max="6" width="13.25" customWidth="1"/>
    <col min="7" max="7" width="23.75" customWidth="1"/>
  </cols>
  <sheetData>
    <row r="1" spans="2:7" ht="46.5" customHeight="1" x14ac:dyDescent="0.25">
      <c r="B1" s="7" t="s">
        <v>35</v>
      </c>
      <c r="C1" s="6"/>
      <c r="D1" s="6"/>
      <c r="E1" s="6"/>
      <c r="F1" s="6"/>
      <c r="G1" s="6"/>
    </row>
    <row r="2" spans="2:7" ht="25.5" customHeight="1" x14ac:dyDescent="0.25">
      <c r="B2" s="4" t="s">
        <v>36</v>
      </c>
      <c r="C2" s="4" t="s">
        <v>18</v>
      </c>
      <c r="D2" s="4" t="s">
        <v>91</v>
      </c>
      <c r="E2" s="4" t="s">
        <v>92</v>
      </c>
      <c r="F2" s="4" t="s">
        <v>4</v>
      </c>
      <c r="G2" s="4" t="s">
        <v>93</v>
      </c>
    </row>
    <row r="3" spans="2:7" ht="16.5" customHeight="1" x14ac:dyDescent="0.25">
      <c r="B3" s="2" t="s">
        <v>37</v>
      </c>
      <c r="C3" s="2" t="s">
        <v>19</v>
      </c>
      <c r="D3" s="49">
        <v>40</v>
      </c>
      <c r="E3" s="49">
        <v>40</v>
      </c>
      <c r="F3" s="49">
        <f>ВідомостіПроБюджет[[#This Row],[Прогнозовані витрати]]-ВідомостіПроБюджет[[#This Row],[Фактичні витрати]]</f>
        <v>0</v>
      </c>
      <c r="G3" s="51">
        <f>ВідомостіПроБюджет[[#This Row],[Фактичні витрати]]</f>
        <v>40</v>
      </c>
    </row>
    <row r="4" spans="2:7" ht="16.5" customHeight="1" x14ac:dyDescent="0.25">
      <c r="B4" s="2" t="s">
        <v>38</v>
      </c>
      <c r="C4" s="2" t="s">
        <v>19</v>
      </c>
      <c r="D4" s="49"/>
      <c r="E4" s="49"/>
      <c r="F4" s="49">
        <f>ВідомостіПроБюджет[[#This Row],[Прогнозовані витрати]]-ВідомостіПроБюджет[[#This Row],[Фактичні витрати]]</f>
        <v>0</v>
      </c>
      <c r="G4" s="51">
        <f>ВідомостіПроБюджет[[#This Row],[Фактичні витрати]]</f>
        <v>0</v>
      </c>
    </row>
    <row r="5" spans="2:7" ht="16.5" customHeight="1" x14ac:dyDescent="0.25">
      <c r="B5" s="2" t="s">
        <v>39</v>
      </c>
      <c r="C5" s="2" t="s">
        <v>19</v>
      </c>
      <c r="D5" s="49"/>
      <c r="E5" s="49"/>
      <c r="F5" s="49">
        <f>ВідомостіПроБюджет[[#This Row],[Прогнозовані витрати]]-ВідомостіПроБюджет[[#This Row],[Фактичні витрати]]</f>
        <v>0</v>
      </c>
      <c r="G5" s="51">
        <f>ВідомостіПроБюджет[[#This Row],[Фактичні витрати]]</f>
        <v>0</v>
      </c>
    </row>
    <row r="6" spans="2:7" ht="16.5" customHeight="1" x14ac:dyDescent="0.25">
      <c r="B6" s="2" t="s">
        <v>40</v>
      </c>
      <c r="C6" s="2" t="s">
        <v>19</v>
      </c>
      <c r="D6" s="49">
        <v>100</v>
      </c>
      <c r="E6" s="49">
        <v>100</v>
      </c>
      <c r="F6" s="49">
        <f>ВідомостіПроБюджет[[#This Row],[Прогнозовані витрати]]-ВідомостіПроБюджет[[#This Row],[Фактичні витрати]]</f>
        <v>0</v>
      </c>
      <c r="G6" s="51">
        <f>ВідомостіПроБюджет[[#This Row],[Фактичні витрати]]</f>
        <v>100</v>
      </c>
    </row>
    <row r="7" spans="2:7" ht="16.5" customHeight="1" x14ac:dyDescent="0.25">
      <c r="B7" s="2" t="s">
        <v>41</v>
      </c>
      <c r="C7" s="2" t="s">
        <v>20</v>
      </c>
      <c r="D7" s="49">
        <v>50</v>
      </c>
      <c r="E7" s="49">
        <v>40</v>
      </c>
      <c r="F7" s="49">
        <f>ВідомостіПроБюджет[[#This Row],[Прогнозовані витрати]]-ВідомостіПроБюджет[[#This Row],[Фактичні витрати]]</f>
        <v>10</v>
      </c>
      <c r="G7" s="51">
        <f>ВідомостіПроБюджет[[#This Row],[Фактичні витрати]]</f>
        <v>40</v>
      </c>
    </row>
    <row r="8" spans="2:7" ht="16.5" customHeight="1" x14ac:dyDescent="0.25">
      <c r="B8" s="2" t="s">
        <v>42</v>
      </c>
      <c r="C8" s="2" t="s">
        <v>20</v>
      </c>
      <c r="D8" s="49">
        <v>200</v>
      </c>
      <c r="E8" s="49">
        <v>150</v>
      </c>
      <c r="F8" s="49">
        <f>ВідомостіПроБюджет[[#This Row],[Прогнозовані витрати]]-ВідомостіПроБюджет[[#This Row],[Фактичні витрати]]</f>
        <v>50</v>
      </c>
      <c r="G8" s="51">
        <f>ВідомостіПроБюджет[[#This Row],[Фактичні витрати]]</f>
        <v>150</v>
      </c>
    </row>
    <row r="9" spans="2:7" ht="16.5" customHeight="1" x14ac:dyDescent="0.25">
      <c r="B9" s="2" t="s">
        <v>43</v>
      </c>
      <c r="C9" s="2" t="s">
        <v>20</v>
      </c>
      <c r="D9" s="49">
        <v>50</v>
      </c>
      <c r="E9" s="49">
        <v>28</v>
      </c>
      <c r="F9" s="49">
        <f>ВідомостіПроБюджет[[#This Row],[Прогнозовані витрати]]-ВідомостіПроБюджет[[#This Row],[Фактичні витрати]]</f>
        <v>22</v>
      </c>
      <c r="G9" s="51">
        <f>ВідомостіПроБюджет[[#This Row],[Фактичні витрати]]</f>
        <v>28</v>
      </c>
    </row>
    <row r="10" spans="2:7" ht="16.5" customHeight="1" x14ac:dyDescent="0.25">
      <c r="B10" s="2" t="s">
        <v>44</v>
      </c>
      <c r="C10" s="2" t="s">
        <v>20</v>
      </c>
      <c r="D10" s="49">
        <v>50</v>
      </c>
      <c r="E10" s="49">
        <v>30</v>
      </c>
      <c r="F10" s="49">
        <f>ВідомостіПроБюджет[[#This Row],[Прогнозовані витрати]]-ВідомостіПроБюджет[[#This Row],[Фактичні витрати]]</f>
        <v>20</v>
      </c>
      <c r="G10" s="51">
        <f>ВідомостіПроБюджет[[#This Row],[Фактичні витрати]]</f>
        <v>30</v>
      </c>
    </row>
    <row r="11" spans="2:7" ht="16.5" customHeight="1" x14ac:dyDescent="0.25">
      <c r="B11" s="2" t="s">
        <v>45</v>
      </c>
      <c r="C11" s="2" t="s">
        <v>20</v>
      </c>
      <c r="D11" s="49">
        <v>0</v>
      </c>
      <c r="E11" s="49">
        <v>40</v>
      </c>
      <c r="F11" s="49">
        <f>ВідомостіПроБюджет[[#This Row],[Прогнозовані витрати]]-ВідомостіПроБюджет[[#This Row],[Фактичні витрати]]</f>
        <v>-40</v>
      </c>
      <c r="G11" s="51">
        <f>ВідомостіПроБюджет[[#This Row],[Фактичні витрати]]</f>
        <v>40</v>
      </c>
    </row>
    <row r="12" spans="2:7" ht="16.5" customHeight="1" x14ac:dyDescent="0.25">
      <c r="B12" s="2" t="s">
        <v>46</v>
      </c>
      <c r="C12" s="2" t="s">
        <v>20</v>
      </c>
      <c r="D12" s="49">
        <v>20</v>
      </c>
      <c r="E12" s="49">
        <v>50</v>
      </c>
      <c r="F12" s="49">
        <f>ВідомостіПроБюджет[[#This Row],[Прогнозовані витрати]]-ВідомостіПроБюджет[[#This Row],[Фактичні витрати]]</f>
        <v>-30</v>
      </c>
      <c r="G12" s="51">
        <f>ВідомостіПроБюджет[[#This Row],[Фактичні витрати]]</f>
        <v>50</v>
      </c>
    </row>
    <row r="13" spans="2:7" ht="16.5" customHeight="1" x14ac:dyDescent="0.25">
      <c r="B13" s="2" t="s">
        <v>47</v>
      </c>
      <c r="C13" s="2" t="s">
        <v>20</v>
      </c>
      <c r="D13" s="49">
        <v>30</v>
      </c>
      <c r="E13" s="49">
        <v>20</v>
      </c>
      <c r="F13" s="49">
        <f>ВідомостіПроБюджет[[#This Row],[Прогнозовані витрати]]-ВідомостіПроБюджет[[#This Row],[Фактичні витрати]]</f>
        <v>10</v>
      </c>
      <c r="G13" s="51">
        <f>ВідомостіПроБюджет[[#This Row],[Фактичні витрати]]</f>
        <v>20</v>
      </c>
    </row>
    <row r="14" spans="2:7" ht="16.5" customHeight="1" x14ac:dyDescent="0.25">
      <c r="B14" s="2" t="s">
        <v>48</v>
      </c>
      <c r="C14" s="2" t="s">
        <v>21</v>
      </c>
      <c r="D14" s="49">
        <v>1000</v>
      </c>
      <c r="E14" s="49">
        <v>1200</v>
      </c>
      <c r="F14" s="49">
        <f>ВідомостіПроБюджет[[#This Row],[Прогнозовані витрати]]-ВідомостіПроБюджет[[#This Row],[Фактичні витрати]]</f>
        <v>-200</v>
      </c>
      <c r="G14" s="51">
        <f>ВідомостіПроБюджет[[#This Row],[Фактичні витрати]]</f>
        <v>1200</v>
      </c>
    </row>
    <row r="15" spans="2:7" ht="16.5" customHeight="1" x14ac:dyDescent="0.25">
      <c r="B15" s="2" t="s">
        <v>49</v>
      </c>
      <c r="C15" s="2" t="s">
        <v>21</v>
      </c>
      <c r="D15" s="49">
        <v>100</v>
      </c>
      <c r="E15" s="49">
        <v>120</v>
      </c>
      <c r="F15" s="49">
        <f>ВідомостіПроБюджет[[#This Row],[Прогнозовані витрати]]-ВідомостіПроБюджет[[#This Row],[Фактичні витрати]]</f>
        <v>-20</v>
      </c>
      <c r="G15" s="51">
        <f>ВідомостіПроБюджет[[#This Row],[Фактичні витрати]]</f>
        <v>120</v>
      </c>
    </row>
    <row r="16" spans="2:7" ht="16.5" customHeight="1" x14ac:dyDescent="0.25">
      <c r="B16" s="2" t="s">
        <v>50</v>
      </c>
      <c r="C16" s="2" t="s">
        <v>22</v>
      </c>
      <c r="D16" s="49">
        <v>75</v>
      </c>
      <c r="E16" s="49">
        <v>100</v>
      </c>
      <c r="F16" s="49">
        <f>ВідомостіПроБюджет[[#This Row],[Прогнозовані витрати]]-ВідомостіПроБюджет[[#This Row],[Фактичні витрати]]</f>
        <v>-25</v>
      </c>
      <c r="G16" s="51">
        <f>ВідомостіПроБюджет[[#This Row],[Фактичні витрати]]</f>
        <v>100</v>
      </c>
    </row>
    <row r="17" spans="2:7" ht="16.5" customHeight="1" x14ac:dyDescent="0.25">
      <c r="B17" s="2" t="s">
        <v>51</v>
      </c>
      <c r="C17" s="2" t="s">
        <v>22</v>
      </c>
      <c r="D17" s="49">
        <v>25</v>
      </c>
      <c r="E17" s="49">
        <v>25</v>
      </c>
      <c r="F17" s="49">
        <f>ВідомостіПроБюджет[[#This Row],[Прогнозовані витрати]]-ВідомостіПроБюджет[[#This Row],[Фактичні витрати]]</f>
        <v>0</v>
      </c>
      <c r="G17" s="51">
        <f>ВідомостіПроБюджет[[#This Row],[Фактичні витрати]]</f>
        <v>25</v>
      </c>
    </row>
    <row r="18" spans="2:7" ht="16.5" customHeight="1" x14ac:dyDescent="0.25">
      <c r="B18" s="2" t="s">
        <v>52</v>
      </c>
      <c r="C18" s="2" t="s">
        <v>22</v>
      </c>
      <c r="D18" s="49"/>
      <c r="E18" s="49"/>
      <c r="F18" s="49">
        <f>ВідомостіПроБюджет[[#This Row],[Прогнозовані витрати]]-ВідомостіПроБюджет[[#This Row],[Фактичні витрати]]</f>
        <v>0</v>
      </c>
      <c r="G18" s="51">
        <f>ВідомостіПроБюджет[[#This Row],[Фактичні витрати]]</f>
        <v>0</v>
      </c>
    </row>
    <row r="19" spans="2:7" ht="16.5" customHeight="1" x14ac:dyDescent="0.25">
      <c r="B19" s="2" t="s">
        <v>53</v>
      </c>
      <c r="C19" s="2" t="s">
        <v>22</v>
      </c>
      <c r="D19" s="49"/>
      <c r="E19" s="49"/>
      <c r="F19" s="49">
        <f>ВідомостіПроБюджет[[#This Row],[Прогнозовані витрати]]-ВідомостіПроБюджет[[#This Row],[Фактичні витрати]]</f>
        <v>0</v>
      </c>
      <c r="G19" s="51">
        <f>ВідомостіПроБюджет[[#This Row],[Фактичні витрати]]</f>
        <v>0</v>
      </c>
    </row>
    <row r="20" spans="2:7" ht="16.5" customHeight="1" x14ac:dyDescent="0.25">
      <c r="B20" s="2" t="s">
        <v>54</v>
      </c>
      <c r="C20" s="2" t="s">
        <v>23</v>
      </c>
      <c r="D20" s="49">
        <v>100</v>
      </c>
      <c r="E20" s="49">
        <v>100</v>
      </c>
      <c r="F20" s="49">
        <f>ВідомостіПроБюджет[[#This Row],[Прогнозовані витрати]]-ВідомостіПроБюджет[[#This Row],[Фактичні витрати]]</f>
        <v>0</v>
      </c>
      <c r="G20" s="51">
        <f>ВідомостіПроБюджет[[#This Row],[Фактичні витрати]]</f>
        <v>100</v>
      </c>
    </row>
    <row r="21" spans="2:7" ht="16.5" customHeight="1" x14ac:dyDescent="0.25">
      <c r="B21" s="2" t="s">
        <v>55</v>
      </c>
      <c r="C21" s="2" t="s">
        <v>23</v>
      </c>
      <c r="D21" s="49">
        <v>45</v>
      </c>
      <c r="E21" s="49">
        <v>50</v>
      </c>
      <c r="F21" s="49">
        <f>ВідомостіПроБюджет[[#This Row],[Прогнозовані витрати]]-ВідомостіПроБюджет[[#This Row],[Фактичні витрати]]</f>
        <v>-5</v>
      </c>
      <c r="G21" s="51">
        <f>ВідомостіПроБюджет[[#This Row],[Фактичні витрати]]</f>
        <v>50</v>
      </c>
    </row>
    <row r="22" spans="2:7" ht="16.5" customHeight="1" x14ac:dyDescent="0.25">
      <c r="B22" s="2" t="s">
        <v>56</v>
      </c>
      <c r="C22" s="2" t="s">
        <v>23</v>
      </c>
      <c r="D22" s="49">
        <v>300</v>
      </c>
      <c r="E22" s="49">
        <v>400</v>
      </c>
      <c r="F22" s="49">
        <f>ВідомостіПроБюджет[[#This Row],[Прогнозовані витрати]]-ВідомостіПроБюджет[[#This Row],[Фактичні витрати]]</f>
        <v>-100</v>
      </c>
      <c r="G22" s="51">
        <f>ВідомостіПроБюджет[[#This Row],[Фактичні витрати]]</f>
        <v>400</v>
      </c>
    </row>
    <row r="23" spans="2:7" ht="16.5" customHeight="1" x14ac:dyDescent="0.25">
      <c r="B23" s="2" t="s">
        <v>57</v>
      </c>
      <c r="C23" s="2" t="s">
        <v>23</v>
      </c>
      <c r="D23" s="49">
        <v>200</v>
      </c>
      <c r="E23" s="49"/>
      <c r="F23" s="49">
        <f>ВідомостіПроБюджет[[#This Row],[Прогнозовані витрати]]-ВідомостіПроБюджет[[#This Row],[Фактичні витрати]]</f>
        <v>200</v>
      </c>
      <c r="G23" s="51">
        <f>ВідомостіПроБюджет[[#This Row],[Фактичні витрати]]</f>
        <v>0</v>
      </c>
    </row>
    <row r="24" spans="2:7" ht="16.5" customHeight="1" x14ac:dyDescent="0.25">
      <c r="B24" s="2" t="s">
        <v>58</v>
      </c>
      <c r="C24" s="2" t="s">
        <v>23</v>
      </c>
      <c r="D24" s="49">
        <v>200</v>
      </c>
      <c r="E24" s="49">
        <v>150</v>
      </c>
      <c r="F24" s="49">
        <f>ВідомостіПроБюджет[[#This Row],[Прогнозовані витрати]]-ВідомостіПроБюджет[[#This Row],[Фактичні витрати]]</f>
        <v>50</v>
      </c>
      <c r="G24" s="51">
        <f>ВідомостіПроБюджет[[#This Row],[Фактичні витрати]]</f>
        <v>150</v>
      </c>
    </row>
    <row r="25" spans="2:7" ht="16.5" customHeight="1" x14ac:dyDescent="0.25">
      <c r="B25" s="2" t="s">
        <v>59</v>
      </c>
      <c r="C25" s="2" t="s">
        <v>23</v>
      </c>
      <c r="D25" s="49">
        <v>1700</v>
      </c>
      <c r="E25" s="49">
        <v>1700</v>
      </c>
      <c r="F25" s="49">
        <f>ВідомостіПроБюджет[[#This Row],[Прогнозовані витрати]]-ВідомостіПроБюджет[[#This Row],[Фактичні витрати]]</f>
        <v>0</v>
      </c>
      <c r="G25" s="51">
        <f>ВідомостіПроБюджет[[#This Row],[Фактичні витрати]]</f>
        <v>1700</v>
      </c>
    </row>
    <row r="26" spans="2:7" ht="16.5" customHeight="1" x14ac:dyDescent="0.25">
      <c r="B26" s="2" t="s">
        <v>60</v>
      </c>
      <c r="C26" s="2" t="s">
        <v>23</v>
      </c>
      <c r="D26" s="49"/>
      <c r="E26" s="49"/>
      <c r="F26" s="49">
        <f>ВідомостіПроБюджет[[#This Row],[Прогнозовані витрати]]-ВідомостіПроБюджет[[#This Row],[Фактичні витрати]]</f>
        <v>0</v>
      </c>
      <c r="G26" s="51">
        <f>ВідомостіПроБюджет[[#This Row],[Фактичні витрати]]</f>
        <v>0</v>
      </c>
    </row>
    <row r="27" spans="2:7" ht="16.5" customHeight="1" x14ac:dyDescent="0.25">
      <c r="B27" s="2" t="s">
        <v>61</v>
      </c>
      <c r="C27" s="2" t="s">
        <v>23</v>
      </c>
      <c r="D27" s="49">
        <v>100</v>
      </c>
      <c r="E27" s="49">
        <v>100</v>
      </c>
      <c r="F27" s="49">
        <f>ВідомостіПроБюджет[[#This Row],[Прогнозовані витрати]]-ВідомостіПроБюджет[[#This Row],[Фактичні витрати]]</f>
        <v>0</v>
      </c>
      <c r="G27" s="51">
        <f>ВідомостіПроБюджет[[#This Row],[Фактичні витрати]]</f>
        <v>100</v>
      </c>
    </row>
    <row r="28" spans="2:7" ht="16.5" customHeight="1" x14ac:dyDescent="0.25">
      <c r="B28" s="2" t="s">
        <v>62</v>
      </c>
      <c r="C28" s="2" t="s">
        <v>23</v>
      </c>
      <c r="D28" s="49">
        <v>60</v>
      </c>
      <c r="E28" s="49">
        <v>60</v>
      </c>
      <c r="F28" s="49">
        <f>ВідомостіПроБюджет[[#This Row],[Прогнозовані витрати]]-ВідомостіПроБюджет[[#This Row],[Фактичні витрати]]</f>
        <v>0</v>
      </c>
      <c r="G28" s="51">
        <f>ВідомостіПроБюджет[[#This Row],[Фактичні витрати]]</f>
        <v>60</v>
      </c>
    </row>
    <row r="29" spans="2:7" ht="16.5" customHeight="1" x14ac:dyDescent="0.25">
      <c r="B29" s="2" t="s">
        <v>63</v>
      </c>
      <c r="C29" s="2" t="s">
        <v>23</v>
      </c>
      <c r="D29" s="49">
        <v>35</v>
      </c>
      <c r="E29" s="49">
        <v>39</v>
      </c>
      <c r="F29" s="49">
        <f>ВідомостіПроБюджет[[#This Row],[Прогнозовані витрати]]-ВідомостіПроБюджет[[#This Row],[Фактичні витрати]]</f>
        <v>-4</v>
      </c>
      <c r="G29" s="51">
        <f>ВідомостіПроБюджет[[#This Row],[Фактичні витрати]]</f>
        <v>39</v>
      </c>
    </row>
    <row r="30" spans="2:7" ht="16.5" customHeight="1" x14ac:dyDescent="0.25">
      <c r="B30" s="2" t="s">
        <v>64</v>
      </c>
      <c r="C30" s="2" t="s">
        <v>23</v>
      </c>
      <c r="D30" s="49">
        <v>40</v>
      </c>
      <c r="E30" s="49">
        <v>55</v>
      </c>
      <c r="F30" s="49">
        <f>ВідомостіПроБюджет[[#This Row],[Прогнозовані витрати]]-ВідомостіПроБюджет[[#This Row],[Фактичні витрати]]</f>
        <v>-15</v>
      </c>
      <c r="G30" s="51">
        <f>ВідомостіПроБюджет[[#This Row],[Фактичні витрати]]</f>
        <v>55</v>
      </c>
    </row>
    <row r="31" spans="2:7" ht="16.5" customHeight="1" x14ac:dyDescent="0.25">
      <c r="B31" s="2" t="s">
        <v>65</v>
      </c>
      <c r="C31" s="2" t="s">
        <v>23</v>
      </c>
      <c r="D31" s="49">
        <v>25</v>
      </c>
      <c r="E31" s="49">
        <v>22</v>
      </c>
      <c r="F31" s="49">
        <f>ВідомостіПроБюджет[[#This Row],[Прогнозовані витрати]]-ВідомостіПроБюджет[[#This Row],[Фактичні витрати]]</f>
        <v>3</v>
      </c>
      <c r="G31" s="51">
        <f>ВідомостіПроБюджет[[#This Row],[Фактичні витрати]]</f>
        <v>22</v>
      </c>
    </row>
    <row r="32" spans="2:7" ht="16.5" customHeight="1" x14ac:dyDescent="0.25">
      <c r="B32" s="2" t="s">
        <v>66</v>
      </c>
      <c r="C32" s="2" t="s">
        <v>23</v>
      </c>
      <c r="D32" s="49">
        <v>25</v>
      </c>
      <c r="E32" s="49">
        <v>26</v>
      </c>
      <c r="F32" s="49">
        <f>ВідомостіПроБюджет[[#This Row],[Прогнозовані витрати]]-ВідомостіПроБюджет[[#This Row],[Фактичні витрати]]</f>
        <v>-1</v>
      </c>
      <c r="G32" s="51">
        <f>ВідомостіПроБюджет[[#This Row],[Фактичні витрати]]</f>
        <v>26</v>
      </c>
    </row>
    <row r="33" spans="2:7" ht="16.5" customHeight="1" x14ac:dyDescent="0.25">
      <c r="B33" s="2" t="s">
        <v>67</v>
      </c>
      <c r="C33" s="2" t="s">
        <v>24</v>
      </c>
      <c r="D33" s="49">
        <v>400</v>
      </c>
      <c r="E33" s="49">
        <v>400</v>
      </c>
      <c r="F33" s="49">
        <f>ВідомостіПроБюджет[[#This Row],[Прогнозовані витрати]]-ВідомостіПроБюджет[[#This Row],[Фактичні витрати]]</f>
        <v>0</v>
      </c>
      <c r="G33" s="51">
        <f>ВідомостіПроБюджет[[#This Row],[Фактичні витрати]]</f>
        <v>400</v>
      </c>
    </row>
    <row r="34" spans="2:7" ht="16.5" customHeight="1" x14ac:dyDescent="0.25">
      <c r="B34" s="2" t="s">
        <v>68</v>
      </c>
      <c r="C34" s="2" t="s">
        <v>24</v>
      </c>
      <c r="D34" s="49">
        <v>400</v>
      </c>
      <c r="E34" s="49">
        <v>400</v>
      </c>
      <c r="F34" s="49">
        <f>ВідомостіПроБюджет[[#This Row],[Прогнозовані витрати]]-ВідомостіПроБюджет[[#This Row],[Фактичні витрати]]</f>
        <v>0</v>
      </c>
      <c r="G34" s="51">
        <f>ВідомостіПроБюджет[[#This Row],[Фактичні витрати]]</f>
        <v>400</v>
      </c>
    </row>
    <row r="35" spans="2:7" ht="16.5" customHeight="1" x14ac:dyDescent="0.25">
      <c r="B35" s="2" t="s">
        <v>69</v>
      </c>
      <c r="C35" s="2" t="s">
        <v>24</v>
      </c>
      <c r="D35" s="49">
        <v>100</v>
      </c>
      <c r="E35" s="49">
        <v>100</v>
      </c>
      <c r="F35" s="49">
        <f>ВідомостіПроБюджет[[#This Row],[Прогнозовані витрати]]-ВідомостіПроБюджет[[#This Row],[Фактичні витрати]]</f>
        <v>0</v>
      </c>
      <c r="G35" s="51">
        <f>ВідомостіПроБюджет[[#This Row],[Фактичні витрати]]</f>
        <v>100</v>
      </c>
    </row>
    <row r="36" spans="2:7" ht="16.5" customHeight="1" x14ac:dyDescent="0.25">
      <c r="B36" s="2" t="s">
        <v>70</v>
      </c>
      <c r="C36" s="2" t="s">
        <v>25</v>
      </c>
      <c r="D36" s="49">
        <v>200</v>
      </c>
      <c r="E36" s="49">
        <v>200</v>
      </c>
      <c r="F36" s="49">
        <f>ВідомостіПроБюджет[[#This Row],[Прогнозовані витрати]]-ВідомостіПроБюджет[[#This Row],[Фактичні витрати]]</f>
        <v>0</v>
      </c>
      <c r="G36" s="51">
        <f>ВідомостіПроБюджет[[#This Row],[Фактичні витрати]]</f>
        <v>200</v>
      </c>
    </row>
    <row r="37" spans="2:7" ht="16.5" customHeight="1" x14ac:dyDescent="0.25">
      <c r="B37" s="2" t="s">
        <v>71</v>
      </c>
      <c r="C37" s="2" t="s">
        <v>25</v>
      </c>
      <c r="D37" s="49"/>
      <c r="E37" s="49"/>
      <c r="F37" s="49">
        <f>ВідомостіПроБюджет[[#This Row],[Прогнозовані витрати]]-ВідомостіПроБюджет[[#This Row],[Фактичні витрати]]</f>
        <v>0</v>
      </c>
      <c r="G37" s="51">
        <f>ВідомостіПроБюджет[[#This Row],[Фактичні витрати]]</f>
        <v>0</v>
      </c>
    </row>
    <row r="38" spans="2:7" ht="16.5" customHeight="1" x14ac:dyDescent="0.25">
      <c r="B38" s="2" t="s">
        <v>72</v>
      </c>
      <c r="C38" s="2" t="s">
        <v>25</v>
      </c>
      <c r="D38" s="49"/>
      <c r="E38" s="49"/>
      <c r="F38" s="49">
        <f>ВідомостіПроБюджет[[#This Row],[Прогнозовані витрати]]-ВідомостіПроБюджет[[#This Row],[Фактичні витрати]]</f>
        <v>0</v>
      </c>
      <c r="G38" s="51">
        <f>ВідомостіПроБюджет[[#This Row],[Фактичні витрати]]</f>
        <v>0</v>
      </c>
    </row>
    <row r="39" spans="2:7" ht="16.5" customHeight="1" x14ac:dyDescent="0.25">
      <c r="B39" s="2" t="s">
        <v>73</v>
      </c>
      <c r="C39" s="2" t="s">
        <v>25</v>
      </c>
      <c r="D39" s="49"/>
      <c r="E39" s="49"/>
      <c r="F39" s="49">
        <f>ВідомостіПроБюджет[[#This Row],[Прогнозовані витрати]]-ВідомостіПроБюджет[[#This Row],[Фактичні витрати]]</f>
        <v>0</v>
      </c>
      <c r="G39" s="51">
        <f>ВідомостіПроБюджет[[#This Row],[Фактичні витрати]]</f>
        <v>0</v>
      </c>
    </row>
    <row r="40" spans="2:7" ht="16.5" customHeight="1" x14ac:dyDescent="0.25">
      <c r="B40" s="2" t="s">
        <v>74</v>
      </c>
      <c r="C40" s="2" t="s">
        <v>25</v>
      </c>
      <c r="D40" s="49"/>
      <c r="E40" s="49"/>
      <c r="F40" s="49">
        <f>ВідомостіПроБюджет[[#This Row],[Прогнозовані витрати]]-ВідомостіПроБюджет[[#This Row],[Фактичні витрати]]</f>
        <v>0</v>
      </c>
      <c r="G40" s="51">
        <f>ВідомостіПроБюджет[[#This Row],[Фактичні витрати]]</f>
        <v>0</v>
      </c>
    </row>
    <row r="41" spans="2:7" ht="16.5" customHeight="1" x14ac:dyDescent="0.25">
      <c r="B41" s="2" t="s">
        <v>75</v>
      </c>
      <c r="C41" s="2" t="s">
        <v>26</v>
      </c>
      <c r="D41" s="49">
        <v>150</v>
      </c>
      <c r="E41" s="49">
        <v>140</v>
      </c>
      <c r="F41" s="49">
        <f>ВідомостіПроБюджет[[#This Row],[Прогнозовані витрати]]-ВідомостіПроБюджет[[#This Row],[Фактичні витрати]]</f>
        <v>10</v>
      </c>
      <c r="G41" s="51">
        <f>ВідомостіПроБюджет[[#This Row],[Фактичні витрати]]</f>
        <v>140</v>
      </c>
    </row>
    <row r="42" spans="2:7" ht="16.5" customHeight="1" x14ac:dyDescent="0.25">
      <c r="B42" s="2" t="s">
        <v>76</v>
      </c>
      <c r="C42" s="2" t="s">
        <v>26</v>
      </c>
      <c r="D42" s="49"/>
      <c r="E42" s="49"/>
      <c r="F42" s="49">
        <f>ВідомостіПроБюджет[[#This Row],[Прогнозовані витрати]]-ВідомостіПроБюджет[[#This Row],[Фактичні витрати]]</f>
        <v>0</v>
      </c>
      <c r="G42" s="51">
        <f>ВідомостіПроБюджет[[#This Row],[Фактичні витрати]]</f>
        <v>0</v>
      </c>
    </row>
    <row r="43" spans="2:7" ht="16.5" customHeight="1" x14ac:dyDescent="0.25">
      <c r="B43" s="2" t="s">
        <v>77</v>
      </c>
      <c r="C43" s="2" t="s">
        <v>26</v>
      </c>
      <c r="D43" s="49"/>
      <c r="E43" s="49"/>
      <c r="F43" s="49">
        <f>ВідомостіПроБюджет[[#This Row],[Прогнозовані витрати]]-ВідомостіПроБюджет[[#This Row],[Фактичні витрати]]</f>
        <v>0</v>
      </c>
      <c r="G43" s="51">
        <f>ВідомостіПроБюджет[[#This Row],[Фактичні витрати]]</f>
        <v>0</v>
      </c>
    </row>
    <row r="44" spans="2:7" ht="16.5" customHeight="1" x14ac:dyDescent="0.25">
      <c r="B44" s="2" t="s">
        <v>78</v>
      </c>
      <c r="C44" s="2" t="s">
        <v>26</v>
      </c>
      <c r="D44" s="49"/>
      <c r="E44" s="49"/>
      <c r="F44" s="49">
        <f>ВідомостіПроБюджет[[#This Row],[Прогнозовані витрати]]-ВідомостіПроБюджет[[#This Row],[Фактичні витрати]]</f>
        <v>0</v>
      </c>
      <c r="G44" s="51">
        <f>ВідомостіПроБюджет[[#This Row],[Фактичні витрати]]</f>
        <v>0</v>
      </c>
    </row>
    <row r="45" spans="2:7" ht="16.5" customHeight="1" x14ac:dyDescent="0.25">
      <c r="B45" s="2" t="s">
        <v>38</v>
      </c>
      <c r="C45" s="2" t="s">
        <v>26</v>
      </c>
      <c r="D45" s="49"/>
      <c r="E45" s="49"/>
      <c r="F45" s="49">
        <f>ВідомостіПроБюджет[[#This Row],[Прогнозовані витрати]]-ВідомостіПроБюджет[[#This Row],[Фактичні витрати]]</f>
        <v>0</v>
      </c>
      <c r="G45" s="51">
        <f>ВідомостіПроБюджет[[#This Row],[Фактичні витрати]]</f>
        <v>0</v>
      </c>
    </row>
    <row r="46" spans="2:7" ht="16.5" customHeight="1" x14ac:dyDescent="0.25">
      <c r="B46" s="2" t="s">
        <v>21</v>
      </c>
      <c r="C46" s="2" t="s">
        <v>27</v>
      </c>
      <c r="D46" s="49">
        <v>150</v>
      </c>
      <c r="E46" s="49">
        <v>75</v>
      </c>
      <c r="F46" s="49">
        <f>ВідомостіПроБюджет[[#This Row],[Прогнозовані витрати]]-ВідомостіПроБюджет[[#This Row],[Фактичні витрати]]</f>
        <v>75</v>
      </c>
      <c r="G46" s="51">
        <f>ВідомостіПроБюджет[[#This Row],[Фактичні витрати]]</f>
        <v>75</v>
      </c>
    </row>
    <row r="47" spans="2:7" ht="16.5" customHeight="1" x14ac:dyDescent="0.25">
      <c r="B47" s="2" t="s">
        <v>79</v>
      </c>
      <c r="C47" s="2" t="s">
        <v>27</v>
      </c>
      <c r="D47" s="49">
        <v>20</v>
      </c>
      <c r="E47" s="49">
        <v>25</v>
      </c>
      <c r="F47" s="49">
        <f>ВідомостіПроБюджет[[#This Row],[Прогнозовані витрати]]-ВідомостіПроБюджет[[#This Row],[Фактичні витрати]]</f>
        <v>-5</v>
      </c>
      <c r="G47" s="51">
        <f>ВідомостіПроБюджет[[#This Row],[Фактичні витрати]]</f>
        <v>25</v>
      </c>
    </row>
    <row r="48" spans="2:7" ht="16.5" customHeight="1" x14ac:dyDescent="0.25">
      <c r="B48" s="2" t="s">
        <v>38</v>
      </c>
      <c r="C48" s="2" t="s">
        <v>27</v>
      </c>
      <c r="D48" s="49"/>
      <c r="E48" s="49"/>
      <c r="F48" s="49">
        <f>ВідомостіПроБюджет[[#This Row],[Прогнозовані витрати]]-ВідомостіПроБюджет[[#This Row],[Фактичні витрати]]</f>
        <v>0</v>
      </c>
      <c r="G48" s="51">
        <f>ВідомостіПроБюджет[[#This Row],[Фактичні витрати]]</f>
        <v>0</v>
      </c>
    </row>
    <row r="49" spans="2:7" ht="16.5" customHeight="1" x14ac:dyDescent="0.25">
      <c r="B49" s="2" t="s">
        <v>80</v>
      </c>
      <c r="C49" s="2" t="s">
        <v>27</v>
      </c>
      <c r="D49" s="49"/>
      <c r="E49" s="49"/>
      <c r="F49" s="49">
        <f>ВідомостіПроБюджет[[#This Row],[Прогнозовані витрати]]-ВідомостіПроБюджет[[#This Row],[Фактичні витрати]]</f>
        <v>0</v>
      </c>
      <c r="G49" s="51">
        <f>ВідомостіПроБюджет[[#This Row],[Фактичні витрати]]</f>
        <v>0</v>
      </c>
    </row>
    <row r="50" spans="2:7" ht="16.5" customHeight="1" x14ac:dyDescent="0.25">
      <c r="B50" s="2" t="s">
        <v>81</v>
      </c>
      <c r="C50" s="2" t="s">
        <v>28</v>
      </c>
      <c r="D50" s="49">
        <v>200</v>
      </c>
      <c r="E50" s="49">
        <v>200</v>
      </c>
      <c r="F50" s="49">
        <f>ВідомостіПроБюджет[[#This Row],[Прогнозовані витрати]]-ВідомостіПроБюджет[[#This Row],[Фактичні витрати]]</f>
        <v>0</v>
      </c>
      <c r="G50" s="51">
        <f>ВідомостіПроБюджет[[#This Row],[Фактичні витрати]]</f>
        <v>200</v>
      </c>
    </row>
    <row r="51" spans="2:7" ht="16.5" customHeight="1" x14ac:dyDescent="0.25">
      <c r="B51" s="2" t="s">
        <v>82</v>
      </c>
      <c r="C51" s="2" t="s">
        <v>28</v>
      </c>
      <c r="D51" s="49"/>
      <c r="E51" s="49"/>
      <c r="F51" s="49">
        <f>ВідомостіПроБюджет[[#This Row],[Прогнозовані витрати]]-ВідомостіПроБюджет[[#This Row],[Фактичні витрати]]</f>
        <v>0</v>
      </c>
      <c r="G51" s="51">
        <f>ВідомостіПроБюджет[[#This Row],[Фактичні витрати]]</f>
        <v>0</v>
      </c>
    </row>
    <row r="52" spans="2:7" ht="16.5" customHeight="1" x14ac:dyDescent="0.25">
      <c r="B52" s="2" t="s">
        <v>83</v>
      </c>
      <c r="C52" s="2" t="s">
        <v>29</v>
      </c>
      <c r="D52" s="49">
        <v>300</v>
      </c>
      <c r="E52" s="49">
        <v>300</v>
      </c>
      <c r="F52" s="49">
        <f>ВідомостіПроБюджет[[#This Row],[Прогнозовані витрати]]-ВідомостіПроБюджет[[#This Row],[Фактичні витрати]]</f>
        <v>0</v>
      </c>
      <c r="G52" s="51">
        <f>ВідомостіПроБюджет[[#This Row],[Фактичні витрати]]</f>
        <v>300</v>
      </c>
    </row>
    <row r="53" spans="2:7" ht="16.5" customHeight="1" x14ac:dyDescent="0.25">
      <c r="B53" s="2" t="s">
        <v>84</v>
      </c>
      <c r="C53" s="2" t="s">
        <v>29</v>
      </c>
      <c r="D53" s="49"/>
      <c r="E53" s="49"/>
      <c r="F53" s="49">
        <f>ВідомостіПроБюджет[[#This Row],[Прогнозовані витрати]]-ВідомостіПроБюджет[[#This Row],[Фактичні витрати]]</f>
        <v>0</v>
      </c>
      <c r="G53" s="51">
        <f>ВідомостіПроБюджет[[#This Row],[Фактичні витрати]]</f>
        <v>0</v>
      </c>
    </row>
    <row r="54" spans="2:7" ht="16.5" customHeight="1" x14ac:dyDescent="0.25">
      <c r="B54" s="2" t="s">
        <v>85</v>
      </c>
      <c r="C54" s="2" t="s">
        <v>29</v>
      </c>
      <c r="D54" s="49"/>
      <c r="E54" s="49"/>
      <c r="F54" s="49">
        <f>ВідомостіПроБюджет[[#This Row],[Прогнозовані витрати]]-ВідомостіПроБюджет[[#This Row],[Фактичні витрати]]</f>
        <v>0</v>
      </c>
      <c r="G54" s="51">
        <f>ВідомостіПроБюджет[[#This Row],[Фактичні витрати]]</f>
        <v>0</v>
      </c>
    </row>
    <row r="55" spans="2:7" ht="16.5" customHeight="1" x14ac:dyDescent="0.25">
      <c r="B55" s="2" t="s">
        <v>86</v>
      </c>
      <c r="C55" s="2" t="s">
        <v>30</v>
      </c>
      <c r="D55" s="49">
        <v>100</v>
      </c>
      <c r="E55" s="49">
        <v>150</v>
      </c>
      <c r="F55" s="49">
        <f>ВідомостіПроБюджет[[#This Row],[Прогнозовані витрати]]-ВідомостіПроБюджет[[#This Row],[Фактичні витрати]]</f>
        <v>-50</v>
      </c>
      <c r="G55" s="51">
        <f>ВідомостіПроБюджет[[#This Row],[Фактичні витрати]]</f>
        <v>150</v>
      </c>
    </row>
    <row r="56" spans="2:7" ht="16.5" customHeight="1" x14ac:dyDescent="0.25">
      <c r="B56" s="2" t="s">
        <v>87</v>
      </c>
      <c r="C56" s="2" t="s">
        <v>30</v>
      </c>
      <c r="D56" s="49">
        <v>450</v>
      </c>
      <c r="E56" s="49">
        <v>400</v>
      </c>
      <c r="F56" s="49">
        <f>ВідомостіПроБюджет[[#This Row],[Прогнозовані витрати]]-ВідомостіПроБюджет[[#This Row],[Фактичні витрати]]</f>
        <v>50</v>
      </c>
      <c r="G56" s="51">
        <f>ВідомостіПроБюджет[[#This Row],[Фактичні витрати]]</f>
        <v>400</v>
      </c>
    </row>
    <row r="57" spans="2:7" ht="16.5" customHeight="1" x14ac:dyDescent="0.25">
      <c r="B57" s="2" t="s">
        <v>24</v>
      </c>
      <c r="C57" s="2" t="s">
        <v>30</v>
      </c>
      <c r="D57" s="49">
        <v>300</v>
      </c>
      <c r="E57" s="49">
        <v>300</v>
      </c>
      <c r="F57" s="49">
        <f>ВідомостіПроБюджет[[#This Row],[Прогнозовані витрати]]-ВідомостіПроБюджет[[#This Row],[Фактичні витрати]]</f>
        <v>0</v>
      </c>
      <c r="G57" s="51">
        <f>ВідомостіПроБюджет[[#This Row],[Фактичні витрати]]</f>
        <v>300</v>
      </c>
    </row>
    <row r="58" spans="2:7" ht="16.5" customHeight="1" x14ac:dyDescent="0.25">
      <c r="B58" s="2" t="s">
        <v>88</v>
      </c>
      <c r="C58" s="2" t="s">
        <v>30</v>
      </c>
      <c r="D58" s="49">
        <v>25</v>
      </c>
      <c r="E58" s="49">
        <v>25</v>
      </c>
      <c r="F58" s="49">
        <f>ВідомостіПроБюджет[[#This Row],[Прогнозовані витрати]]-ВідомостіПроБюджет[[#This Row],[Фактичні витрати]]</f>
        <v>0</v>
      </c>
      <c r="G58" s="51">
        <f>ВідомостіПроБюджет[[#This Row],[Фактичні витрати]]</f>
        <v>25</v>
      </c>
    </row>
    <row r="59" spans="2:7" ht="16.5" customHeight="1" x14ac:dyDescent="0.25">
      <c r="B59" s="2" t="s">
        <v>58</v>
      </c>
      <c r="C59" s="2" t="s">
        <v>30</v>
      </c>
      <c r="D59" s="49">
        <v>100</v>
      </c>
      <c r="E59" s="49">
        <v>50</v>
      </c>
      <c r="F59" s="49">
        <f>ВідомостіПроБюджет[[#This Row],[Прогнозовані витрати]]-ВідомостіПроБюджет[[#This Row],[Фактичні витрати]]</f>
        <v>50</v>
      </c>
      <c r="G59" s="51">
        <f>ВідомостіПроБюджет[[#This Row],[Фактичні витрати]]</f>
        <v>50</v>
      </c>
    </row>
    <row r="60" spans="2:7" ht="16.5" customHeight="1" x14ac:dyDescent="0.25">
      <c r="B60" s="2" t="s">
        <v>89</v>
      </c>
      <c r="C60" s="2" t="s">
        <v>30</v>
      </c>
      <c r="D60" s="49"/>
      <c r="E60" s="49"/>
      <c r="F60" s="49">
        <f>ВідомостіПроБюджет[[#This Row],[Прогнозовані витрати]]-ВідомостіПроБюджет[[#This Row],[Фактичні витрати]]</f>
        <v>0</v>
      </c>
      <c r="G60" s="51">
        <f>ВідомостіПроБюджет[[#This Row],[Фактичні витрати]]</f>
        <v>0</v>
      </c>
    </row>
    <row r="61" spans="2:7" ht="16.5" customHeight="1" x14ac:dyDescent="0.25">
      <c r="B61" s="2" t="s">
        <v>90</v>
      </c>
      <c r="C61" s="2" t="s">
        <v>30</v>
      </c>
      <c r="D61" s="49">
        <v>450</v>
      </c>
      <c r="E61" s="49">
        <v>450</v>
      </c>
      <c r="F61" s="49">
        <f>ВідомостіПроБюджет[[#This Row],[Прогнозовані витрати]]-ВідомостіПроБюджет[[#This Row],[Фактичні витрати]]</f>
        <v>0</v>
      </c>
      <c r="G61" s="51">
        <f>ВідомостіПроБюджет[[#This Row],[Фактичні витрати]]</f>
        <v>450</v>
      </c>
    </row>
    <row r="62" spans="2:7" ht="16.5" customHeight="1" x14ac:dyDescent="0.25">
      <c r="B62" t="s">
        <v>98</v>
      </c>
      <c r="D62" s="50">
        <f>SUBTOTAL(109,ВідомостіПроБюджет[Прогнозовані витрати])</f>
        <v>7915</v>
      </c>
      <c r="E62" s="50">
        <f>SUBTOTAL(109,ВідомостіПроБюджет[Фактичні витрати])</f>
        <v>7860</v>
      </c>
      <c r="F62" s="50">
        <f>SUBTOTAL(109,ВідомостіПроБюджет[Різниця])</f>
        <v>55</v>
      </c>
      <c r="G62" s="52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3" priority="15">
      <formula>F3&lt;0</formula>
    </cfRule>
  </conditionalFormatting>
  <dataValidations count="1">
    <dataValidation type="list" allowBlank="1" showInputMessage="1" showErrorMessage="1" errorTitle="Неприпустимі дані" error="Щоб додати нові категорії до цього списку, введіть інші пункти в стовпець підстановки категорій бюджету на цьому аркуші (списки підстановки)." sqref="C3:C61" xr:uid="{00000000-0002-0000-0100-000000000000}">
      <formula1>BudgetCategory</formula1>
    </dataValidation>
  </dataValidations>
  <pageMargins left="0.51181102362204722" right="0.51181102362204722" top="0.74803149606299213" bottom="0.74803149606299213" header="0.31496062992125984" footer="0.31496062992125984"/>
  <pageSetup paperSize="9" scale="65" fitToHeight="0" orientation="portrait" horizontalDpi="200" verticalDpi="200" r:id="rId1"/>
  <rowBreaks count="1" manualBreakCount="1">
    <brk id="50" max="16383" man="1"/>
  </rowBreaks>
  <colBreaks count="1" manualBreakCount="1">
    <brk id="1" max="1048575" man="1"/>
  </col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E15"/>
  <sheetViews>
    <sheetView showGridLines="0" zoomScaleNormal="100" workbookViewId="0"/>
  </sheetViews>
  <sheetFormatPr defaultRowHeight="13.5" x14ac:dyDescent="0.25"/>
  <cols>
    <col min="1" max="1" width="2" customWidth="1"/>
    <col min="2" max="2" width="26.75" customWidth="1"/>
    <col min="3" max="3" width="14.75" customWidth="1"/>
    <col min="4" max="4" width="4.625" customWidth="1"/>
    <col min="5" max="5" width="47.25" bestFit="1" customWidth="1"/>
  </cols>
  <sheetData>
    <row r="1" spans="2:5" ht="23.25" customHeight="1" x14ac:dyDescent="0.25">
      <c r="B1" s="26" t="s">
        <v>94</v>
      </c>
      <c r="E1" s="26" t="s">
        <v>96</v>
      </c>
    </row>
    <row r="2" spans="2:5" x14ac:dyDescent="0.25">
      <c r="B2" s="54" t="s">
        <v>18</v>
      </c>
      <c r="C2" s="53" t="s">
        <v>95</v>
      </c>
      <c r="E2" s="5" t="s">
        <v>97</v>
      </c>
    </row>
    <row r="3" spans="2:5" ht="16.5" customHeight="1" x14ac:dyDescent="0.25">
      <c r="B3" s="1" t="s">
        <v>19</v>
      </c>
      <c r="C3" s="3">
        <v>140</v>
      </c>
      <c r="E3" t="s">
        <v>19</v>
      </c>
    </row>
    <row r="4" spans="2:5" ht="16.5" customHeight="1" x14ac:dyDescent="0.25">
      <c r="B4" s="1" t="s">
        <v>26</v>
      </c>
      <c r="C4" s="3">
        <v>140</v>
      </c>
      <c r="E4" t="s">
        <v>20</v>
      </c>
    </row>
    <row r="5" spans="2:5" ht="16.5" customHeight="1" x14ac:dyDescent="0.25">
      <c r="B5" s="1" t="s">
        <v>27</v>
      </c>
      <c r="C5" s="3">
        <v>100</v>
      </c>
      <c r="E5" t="s">
        <v>21</v>
      </c>
    </row>
    <row r="6" spans="2:5" ht="16.5" customHeight="1" x14ac:dyDescent="0.25">
      <c r="B6" s="1" t="s">
        <v>23</v>
      </c>
      <c r="C6" s="3">
        <v>2702</v>
      </c>
      <c r="E6" t="s">
        <v>22</v>
      </c>
    </row>
    <row r="7" spans="2:5" ht="16.5" customHeight="1" x14ac:dyDescent="0.25">
      <c r="B7" s="1" t="s">
        <v>28</v>
      </c>
      <c r="C7" s="3">
        <v>200</v>
      </c>
      <c r="E7" t="s">
        <v>23</v>
      </c>
    </row>
    <row r="8" spans="2:5" ht="16.5" customHeight="1" x14ac:dyDescent="0.25">
      <c r="B8" s="1" t="s">
        <v>25</v>
      </c>
      <c r="C8" s="3">
        <v>200</v>
      </c>
      <c r="E8" t="s">
        <v>24</v>
      </c>
    </row>
    <row r="9" spans="2:5" ht="16.5" customHeight="1" x14ac:dyDescent="0.25">
      <c r="B9" s="1" t="s">
        <v>22</v>
      </c>
      <c r="C9" s="3">
        <v>125</v>
      </c>
      <c r="E9" t="s">
        <v>25</v>
      </c>
    </row>
    <row r="10" spans="2:5" ht="16.5" customHeight="1" x14ac:dyDescent="0.25">
      <c r="B10" s="1" t="s">
        <v>29</v>
      </c>
      <c r="C10" s="3">
        <v>300</v>
      </c>
      <c r="E10" t="s">
        <v>26</v>
      </c>
    </row>
    <row r="11" spans="2:5" ht="16.5" customHeight="1" x14ac:dyDescent="0.25">
      <c r="B11" s="1" t="s">
        <v>20</v>
      </c>
      <c r="C11" s="3">
        <v>358</v>
      </c>
      <c r="E11" t="s">
        <v>27</v>
      </c>
    </row>
    <row r="12" spans="2:5" ht="16.5" customHeight="1" x14ac:dyDescent="0.25">
      <c r="B12" s="1" t="s">
        <v>21</v>
      </c>
      <c r="C12" s="3">
        <v>1320</v>
      </c>
      <c r="E12" t="s">
        <v>28</v>
      </c>
    </row>
    <row r="13" spans="2:5" ht="16.5" customHeight="1" x14ac:dyDescent="0.25">
      <c r="B13" s="1" t="s">
        <v>24</v>
      </c>
      <c r="C13" s="3">
        <v>900</v>
      </c>
      <c r="E13" t="s">
        <v>29</v>
      </c>
    </row>
    <row r="14" spans="2:5" ht="16.5" customHeight="1" x14ac:dyDescent="0.25">
      <c r="B14" s="1" t="s">
        <v>30</v>
      </c>
      <c r="C14" s="3">
        <v>1375</v>
      </c>
      <c r="E14" t="s">
        <v>30</v>
      </c>
    </row>
    <row r="15" spans="2:5" ht="16.5" customHeight="1" x14ac:dyDescent="0.25">
      <c r="B15" s="1" t="s">
        <v>31</v>
      </c>
      <c r="C15" s="3">
        <v>7860</v>
      </c>
    </row>
  </sheetData>
  <pageMargins left="0.7" right="0.7" top="0.75" bottom="0.75" header="0.3" footer="0.3"/>
  <pageSetup paperSize="9" scale="87" orientation="portrait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Звіт про місячний бюджет</vt:lpstr>
      <vt:lpstr>Місячні витрати</vt:lpstr>
      <vt:lpstr>Додаткові дані</vt:lpstr>
      <vt:lpstr>'Звіт про місячний бюджет'!Заголовки_для_друку</vt:lpstr>
      <vt:lpstr>'Місячні витрати'!Заголовки_для_друку</vt:lpstr>
      <vt:lpstr>КатегоріяБюджету</vt:lpstr>
      <vt:lpstr>'Додаткові дані'!Область_друку</vt:lpstr>
      <vt:lpstr>'Звіт про місячний бюджет'!Область_друку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2018-05-15T06:46:02Z</dcterms:created>
  <dcterms:modified xsi:type="dcterms:W3CDTF">2020-02-10T08:40:28Z</dcterms:modified>
  <cp:version/>
</cp:coreProperties>
</file>