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03"/>
  <workbookPr filterPrivacy="1" codeName="ThisWorkbook"/>
  <xr:revisionPtr revIDLastSave="0" documentId="13_ncr:1_{8CD135D4-2C6F-4EB9-93AC-7FA104878C7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Зведення бюджету" sheetId="1" r:id="rId1"/>
    <sheet name="Дохід" sheetId="3" r:id="rId2"/>
    <sheet name="Витрати на персонал" sheetId="4" r:id="rId3"/>
    <sheet name="Операційні витрати" sheetId="5" r:id="rId4"/>
  </sheets>
  <definedNames>
    <definedName name="_xlnm._FilterDatabase" localSheetId="2" hidden="1">'Витрати на персонал'!#REF!</definedName>
    <definedName name="_xlnm._FilterDatabase" localSheetId="1" hidden="1">Дохід!#REF!</definedName>
    <definedName name="_xlnm._FilterDatabase" localSheetId="0" hidden="1">Дохід!#REF!</definedName>
    <definedName name="_xlnm._FilterDatabase" localSheetId="3" hidden="1">'Операційні витрати'!#REF!</definedName>
    <definedName name="БЮДЖЕТ_Заголовок">'Зведення бюджету'!$A$2</definedName>
    <definedName name="ЗаголовкаСтовпця1">'Зведення бюджету'!$A$3</definedName>
    <definedName name="_xlnm.Print_Titles" localSheetId="2">'Витрати на персонал'!$3:$3</definedName>
    <definedName name="_xlnm.Print_Titles" localSheetId="1">Дохід!$3:$3</definedName>
    <definedName name="_xlnm.Print_Titles" localSheetId="3">'Операційні витрати'!$3:$3</definedName>
    <definedName name="Заголовок1">#REF!</definedName>
    <definedName name="Заголовок2">Дохід[[#Headers],[Дохід]]</definedName>
    <definedName name="Заголовок3">ВитратиНаПерсонал[[#Headers],[Витрати]]</definedName>
    <definedName name="Заголовок4">ОпераційніВитрати[[#Headers],[Витрати]]</definedName>
    <definedName name="НАЗВА_КОМПАНІЇ">'Зведення бюджету'!$A$1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5" l="1"/>
  <c r="B24" i="5"/>
  <c r="B6" i="1" s="1"/>
  <c r="C7" i="3" l="1"/>
  <c r="B7" i="4"/>
  <c r="D6" i="4"/>
  <c r="B5" i="1" l="1"/>
  <c r="C7" i="4"/>
  <c r="C5" i="1" s="1"/>
  <c r="D4" i="4"/>
  <c r="D5" i="4"/>
  <c r="C24" i="5"/>
  <c r="C6" i="1" s="1"/>
  <c r="C4" i="1"/>
  <c r="B7" i="3"/>
  <c r="B4" i="1" s="1"/>
  <c r="D4" i="3"/>
  <c r="D5" i="3"/>
  <c r="D6" i="3"/>
  <c r="D23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4" i="1" l="1"/>
  <c r="D6" i="1"/>
  <c r="D7" i="3"/>
  <c r="D24" i="5"/>
  <c r="D5" i="1"/>
  <c r="D7" i="4"/>
  <c r="C7" i="1"/>
  <c r="B7" i="1"/>
  <c r="D7" i="1" l="1"/>
</calcChain>
</file>

<file path=xl/sharedStrings.xml><?xml version="1.0" encoding="utf-8"?>
<sst xmlns="http://schemas.openxmlformats.org/spreadsheetml/2006/main" count="63" uniqueCount="42">
  <si>
    <t>Назва компанії</t>
  </si>
  <si>
    <t>Бюджет</t>
  </si>
  <si>
    <t>Бюджетна область</t>
  </si>
  <si>
    <t>Дохід</t>
  </si>
  <si>
    <t>Витрати на персонал</t>
  </si>
  <si>
    <t>Операційні витрати</t>
  </si>
  <si>
    <t>Баланс (різниця доходів і витрат)</t>
  </si>
  <si>
    <t>Орієнтовно</t>
  </si>
  <si>
    <t>Фактично</t>
  </si>
  <si>
    <t>Дата</t>
  </si>
  <si>
    <t>Різниця</t>
  </si>
  <si>
    <t>Чиста виручка</t>
  </si>
  <si>
    <t>Дохід від відсотків</t>
  </si>
  <si>
    <t>Продаж активів (прибуток/втрата)</t>
  </si>
  <si>
    <t>Загальний дохід</t>
  </si>
  <si>
    <t>Витрати</t>
  </si>
  <si>
    <t>Заробітна плата</t>
  </si>
  <si>
    <t>Комісія</t>
  </si>
  <si>
    <t>Загальна сума витрат на персонал</t>
  </si>
  <si>
    <t xml:space="preserve"> </t>
  </si>
  <si>
    <t>Реклама</t>
  </si>
  <si>
    <t>Безнадійна заборгованість</t>
  </si>
  <si>
    <t>Знижка за оплату готівкою</t>
  </si>
  <si>
    <t>Витрати на доставку</t>
  </si>
  <si>
    <t>Амортизація</t>
  </si>
  <si>
    <t>Збір і передплати</t>
  </si>
  <si>
    <t>Страхування</t>
  </si>
  <si>
    <t>Відсоткова ставка</t>
  </si>
  <si>
    <t>Юридичні послуги та аудит</t>
  </si>
  <si>
    <t>Обслуговування та ремонт</t>
  </si>
  <si>
    <t>Матеріально-технічне забезпечення офісу</t>
  </si>
  <si>
    <t>Поштові витрати</t>
  </si>
  <si>
    <t>Оренда або іпотека</t>
  </si>
  <si>
    <t xml:space="preserve">Збут </t>
  </si>
  <si>
    <t>Доставка та зберігання</t>
  </si>
  <si>
    <t>Матеріали</t>
  </si>
  <si>
    <t>Податки</t>
  </si>
  <si>
    <t>Телефон</t>
  </si>
  <si>
    <t>Комунальні послуги</t>
  </si>
  <si>
    <t>Інше</t>
  </si>
  <si>
    <t>Загальна сума операційних витрат</t>
  </si>
  <si>
    <t>Додаткові виплати працівникам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</si>
</sst>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mmmm\ yyyy"/>
    <numFmt numFmtId="166" formatCode="0.0%"/>
    <numFmt numFmtId="167" formatCode="_-* #,##0.00\ &quot;₴&quot;_-;\-* #,##0.00\ &quot;₴&quot;_-;_-* &quot;-&quot;??\ &quot;₴&quot;_-;_-@_-"/>
    <numFmt numFmtId="168" formatCode="_-* #,##0\ &quot;₴&quot;_-;\-* #,##0\ &quot;₴&quot;_-;_-* &quot;-&quot;\ &quot;₴&quot;_-;_-@_-"/>
    <numFmt numFmtId="171" formatCode="dd\.mm\.yy;@"/>
    <numFmt numFmtId="172" formatCode="#,##0.00_ ;[Red]\-#,##0.00\ "/>
  </numFmts>
  <fonts count="38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9" tint="-0.499984740745262"/>
      <name val="Corbel"/>
      <family val="2"/>
      <scheme val="minor"/>
    </font>
    <font>
      <sz val="11"/>
      <name val="Corbel"/>
      <family val="2"/>
      <scheme val="minor"/>
    </font>
    <font>
      <sz val="11"/>
      <color rgb="FF6C0000"/>
      <name val="Corbel"/>
      <family val="2"/>
      <scheme val="minor"/>
    </font>
    <font>
      <sz val="36"/>
      <color theme="3"/>
      <name val="Corbel"/>
      <family val="2"/>
      <scheme val="major"/>
    </font>
    <font>
      <sz val="11"/>
      <color theme="3"/>
      <name val="Corbel"/>
      <family val="2"/>
      <scheme val="major"/>
    </font>
    <font>
      <sz val="11"/>
      <color theme="1" tint="4.9989318521683403E-2"/>
      <name val="Corbel"/>
      <family val="2"/>
      <scheme val="major"/>
    </font>
    <font>
      <sz val="11"/>
      <color theme="0"/>
      <name val="Corbel"/>
      <family val="2"/>
      <scheme val="minor"/>
    </font>
    <font>
      <sz val="11"/>
      <color theme="0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b/>
      <sz val="11"/>
      <name val="Corbel"/>
      <family val="2"/>
      <scheme val="minor"/>
    </font>
    <font>
      <sz val="12"/>
      <color theme="0"/>
      <name val="Corbel"/>
      <family val="2"/>
      <scheme val="minor"/>
    </font>
    <font>
      <sz val="26"/>
      <color theme="0"/>
      <name val="Corbel"/>
      <family val="2"/>
      <scheme val="major"/>
    </font>
    <font>
      <sz val="10"/>
      <color theme="0"/>
      <name val="Corbel"/>
      <family val="2"/>
      <scheme val="minor"/>
    </font>
    <font>
      <sz val="16"/>
      <color theme="5"/>
      <name val="Corbel"/>
      <family val="2"/>
      <scheme val="minor"/>
    </font>
    <font>
      <sz val="16"/>
      <color theme="1" tint="0.24994659260841701"/>
      <name val="Corbel"/>
      <family val="2"/>
      <scheme val="minor"/>
    </font>
    <font>
      <sz val="28"/>
      <color theme="0"/>
      <name val="Corbel"/>
      <family val="2"/>
      <scheme val="major"/>
    </font>
    <font>
      <sz val="10"/>
      <color theme="0"/>
      <name val="Corbel"/>
      <family val="2"/>
      <scheme val="major"/>
    </font>
    <font>
      <b/>
      <sz val="16"/>
      <color theme="1" tint="0.249977111117893"/>
      <name val="Corbel"/>
      <family val="2"/>
      <scheme val="minor"/>
    </font>
    <font>
      <sz val="16"/>
      <color rgb="FFFF0000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i/>
      <sz val="11"/>
      <color rgb="FF7F7F7F"/>
      <name val="Corbel"/>
      <family val="2"/>
      <scheme val="minor"/>
    </font>
    <font>
      <sz val="11"/>
      <color theme="1" tint="0.24994659260841701"/>
      <name val="Corbel"/>
      <family val="2"/>
      <scheme val="major"/>
    </font>
    <font>
      <sz val="16"/>
      <color theme="5"/>
      <name val="Corbel"/>
      <family val="2"/>
      <scheme val="major"/>
    </font>
    <font>
      <sz val="16"/>
      <color theme="1" tint="0.24994659260841701"/>
      <name val="Corbel"/>
      <family val="2"/>
      <scheme val="major"/>
    </font>
    <font>
      <sz val="16"/>
      <name val="Corbel"/>
      <family val="2"/>
      <scheme val="major"/>
    </font>
    <font>
      <b/>
      <sz val="16"/>
      <color theme="5"/>
      <name val="Corbel"/>
      <family val="2"/>
      <scheme val="major"/>
    </font>
    <font>
      <b/>
      <sz val="16"/>
      <name val="Corbel"/>
      <family val="2"/>
      <scheme val="major"/>
    </font>
    <font>
      <sz val="11"/>
      <color theme="2"/>
      <name val="Corbel"/>
      <family val="2"/>
      <scheme val="major"/>
    </font>
    <font>
      <sz val="11"/>
      <name val="Corbel"/>
      <family val="2"/>
      <scheme val="major"/>
    </font>
    <font>
      <b/>
      <sz val="16"/>
      <color theme="1" tint="0.249977111117893"/>
      <name val="Corbel"/>
      <family val="2"/>
      <scheme val="major"/>
    </font>
    <font>
      <b/>
      <sz val="16"/>
      <color theme="1" tint="0.24994659260841701"/>
      <name val="Corbel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40" fontId="0" fillId="0" borderId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 applyNumberFormat="0" applyFill="0" applyAlignment="0" applyProtection="0"/>
    <xf numFmtId="0" fontId="7" fillId="5" borderId="0" applyBorder="0" applyProtection="0">
      <alignment horizontal="left" vertical="center" indent="1"/>
    </xf>
    <xf numFmtId="0" fontId="7" fillId="5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4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6" fontId="1" fillId="0" borderId="0" applyFont="0" applyFill="0" applyBorder="0" applyProtection="0">
      <alignment horizontal="right"/>
    </xf>
    <xf numFmtId="165" fontId="6" fillId="4" borderId="0" applyFill="0" applyBorder="0">
      <alignment horizontal="right"/>
    </xf>
    <xf numFmtId="0" fontId="10" fillId="0" borderId="0" applyNumberFormat="0" applyProtection="0">
      <alignment horizontal="left" vertical="center" indent="1"/>
    </xf>
    <xf numFmtId="0" fontId="11" fillId="6" borderId="1" applyNumberForma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6" borderId="5" applyNumberFormat="0" applyAlignment="0" applyProtection="0"/>
    <xf numFmtId="0" fontId="25" fillId="0" borderId="6" applyNumberFormat="0" applyFill="0" applyAlignment="0" applyProtection="0"/>
    <xf numFmtId="0" fontId="26" fillId="11" borderId="7" applyNumberFormat="0" applyAlignment="0" applyProtection="0"/>
    <xf numFmtId="0" fontId="10" fillId="12" borderId="8" applyNumberFormat="0" applyFont="0" applyAlignment="0" applyProtection="0"/>
    <xf numFmtId="0" fontId="27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0">
    <xf numFmtId="40" fontId="0" fillId="0" borderId="0" xfId="0">
      <alignment horizontal="center" vertical="center" wrapText="1"/>
    </xf>
    <xf numFmtId="171" fontId="14" fillId="7" borderId="0" xfId="0" applyNumberFormat="1" applyFont="1" applyFill="1" applyAlignment="1">
      <alignment horizontal="left" wrapText="1"/>
    </xf>
    <xf numFmtId="171" fontId="18" fillId="7" borderId="0" xfId="0" applyNumberFormat="1" applyFont="1" applyFill="1" applyAlignment="1">
      <alignment horizontal="left" wrapText="1"/>
    </xf>
    <xf numFmtId="172" fontId="18" fillId="7" borderId="0" xfId="0" applyNumberFormat="1" applyFont="1" applyFill="1" applyAlignment="1">
      <alignment horizontal="left" wrapText="1"/>
    </xf>
    <xf numFmtId="172" fontId="18" fillId="7" borderId="0" xfId="0" applyNumberFormat="1" applyFont="1" applyFill="1" applyAlignment="1">
      <alignment horizontal="left" vertical="center" wrapText="1"/>
    </xf>
    <xf numFmtId="172" fontId="35" fillId="0" borderId="0" xfId="0" applyNumberFormat="1" applyFont="1">
      <alignment horizontal="center" vertical="center" wrapText="1"/>
    </xf>
    <xf numFmtId="172" fontId="28" fillId="0" borderId="0" xfId="0" applyNumberFormat="1" applyFont="1">
      <alignment horizontal="center" vertical="center" wrapText="1"/>
    </xf>
    <xf numFmtId="172" fontId="17" fillId="7" borderId="0" xfId="0" applyNumberFormat="1" applyFont="1" applyFill="1" applyAlignment="1">
      <alignment horizontal="left" vertical="center"/>
    </xf>
    <xf numFmtId="172" fontId="28" fillId="7" borderId="0" xfId="0" applyNumberFormat="1" applyFont="1" applyFill="1">
      <alignment horizontal="center" vertical="center" wrapText="1"/>
    </xf>
    <xf numFmtId="172" fontId="35" fillId="0" borderId="0" xfId="3" applyNumberFormat="1" applyFont="1" applyFill="1" applyAlignment="1">
      <alignment vertical="center"/>
    </xf>
    <xf numFmtId="172" fontId="29" fillId="0" borderId="0" xfId="5" applyNumberFormat="1" applyFont="1" applyFill="1" applyAlignment="1">
      <alignment horizontal="left"/>
    </xf>
    <xf numFmtId="172" fontId="29" fillId="0" borderId="0" xfId="5" applyNumberFormat="1" applyFont="1" applyFill="1" applyAlignment="1">
      <alignment horizontal="left" wrapText="1"/>
    </xf>
    <xf numFmtId="172" fontId="35" fillId="0" borderId="0" xfId="3" applyNumberFormat="1" applyFont="1" applyFill="1"/>
    <xf numFmtId="172" fontId="30" fillId="0" borderId="2" xfId="13" applyNumberFormat="1" applyFont="1" applyBorder="1" applyAlignment="1">
      <alignment horizontal="left" vertical="center"/>
    </xf>
    <xf numFmtId="172" fontId="30" fillId="0" borderId="2" xfId="0" applyNumberFormat="1" applyFont="1" applyBorder="1" applyAlignment="1">
      <alignment horizontal="left" vertical="center" wrapText="1"/>
    </xf>
    <xf numFmtId="172" fontId="35" fillId="0" borderId="0" xfId="4" applyNumberFormat="1" applyFont="1" applyFill="1"/>
    <xf numFmtId="172" fontId="30" fillId="0" borderId="3" xfId="13" applyNumberFormat="1" applyFont="1" applyBorder="1" applyAlignment="1">
      <alignment horizontal="left" vertical="center"/>
    </xf>
    <xf numFmtId="172" fontId="30" fillId="0" borderId="3" xfId="0" applyNumberFormat="1" applyFont="1" applyBorder="1" applyAlignment="1">
      <alignment horizontal="left" vertical="center" wrapText="1"/>
    </xf>
    <xf numFmtId="172" fontId="36" fillId="0" borderId="0" xfId="13" applyNumberFormat="1" applyFont="1" applyAlignment="1">
      <alignment horizontal="left" vertical="center" wrapText="1"/>
    </xf>
    <xf numFmtId="172" fontId="36" fillId="0" borderId="0" xfId="0" applyNumberFormat="1" applyFont="1" applyAlignment="1">
      <alignment horizontal="left" vertical="center" wrapText="1"/>
    </xf>
    <xf numFmtId="172" fontId="35" fillId="0" borderId="0" xfId="8" applyNumberFormat="1" applyFont="1" applyFill="1"/>
    <xf numFmtId="172" fontId="14" fillId="7" borderId="0" xfId="0" applyNumberFormat="1" applyFont="1" applyFill="1" applyAlignment="1">
      <alignment wrapText="1"/>
    </xf>
    <xf numFmtId="172" fontId="31" fillId="0" borderId="2" xfId="0" applyNumberFormat="1" applyFont="1" applyBorder="1" applyAlignment="1">
      <alignment horizontal="left" vertical="center" wrapText="1"/>
    </xf>
    <xf numFmtId="172" fontId="32" fillId="0" borderId="2" xfId="14" applyNumberFormat="1" applyFont="1" applyFill="1" applyBorder="1" applyAlignment="1">
      <alignment horizontal="left" vertical="center" wrapText="1"/>
    </xf>
    <xf numFmtId="172" fontId="31" fillId="0" borderId="3" xfId="0" applyNumberFormat="1" applyFont="1" applyBorder="1" applyAlignment="1">
      <alignment horizontal="left" vertical="center" wrapText="1"/>
    </xf>
    <xf numFmtId="172" fontId="33" fillId="0" borderId="3" xfId="14" applyNumberFormat="1" applyFont="1" applyFill="1" applyBorder="1" applyAlignment="1">
      <alignment horizontal="left" vertical="center" wrapText="1"/>
    </xf>
    <xf numFmtId="172" fontId="32" fillId="0" borderId="3" xfId="0" applyNumberFormat="1" applyFont="1" applyBorder="1" applyAlignment="1">
      <alignment horizontal="left" vertical="center" wrapText="1"/>
    </xf>
    <xf numFmtId="172" fontId="9" fillId="7" borderId="0" xfId="0" applyNumberFormat="1" applyFont="1" applyFill="1" applyAlignment="1">
      <alignment horizontal="left" wrapText="1"/>
    </xf>
    <xf numFmtId="172" fontId="9" fillId="7" borderId="0" xfId="0" applyNumberFormat="1" applyFont="1" applyFill="1" applyAlignment="1">
      <alignment horizontal="left" vertical="center" wrapText="1"/>
    </xf>
    <xf numFmtId="172" fontId="28" fillId="0" borderId="0" xfId="0" applyNumberFormat="1" applyFont="1" applyAlignment="1">
      <alignment horizontal="center" wrapText="1"/>
    </xf>
    <xf numFmtId="172" fontId="28" fillId="4" borderId="0" xfId="0" applyNumberFormat="1" applyFont="1" applyFill="1">
      <alignment horizontal="center" vertical="center" wrapText="1"/>
    </xf>
    <xf numFmtId="172" fontId="17" fillId="7" borderId="0" xfId="0" applyNumberFormat="1" applyFont="1" applyFill="1" applyAlignment="1">
      <alignment horizontal="left" vertical="center" wrapText="1"/>
    </xf>
    <xf numFmtId="172" fontId="13" fillId="7" borderId="0" xfId="0" applyNumberFormat="1" applyFont="1" applyFill="1" applyAlignment="1">
      <alignment horizontal="left" vertical="center" wrapText="1"/>
    </xf>
    <xf numFmtId="172" fontId="29" fillId="0" borderId="0" xfId="5" applyNumberFormat="1" applyFont="1" applyFill="1" applyAlignment="1">
      <alignment horizontal="left" indent="1"/>
    </xf>
    <xf numFmtId="172" fontId="29" fillId="0" borderId="4" xfId="5" applyNumberFormat="1" applyFont="1" applyFill="1" applyBorder="1" applyAlignment="1">
      <alignment horizontal="left" wrapText="1"/>
    </xf>
    <xf numFmtId="172" fontId="28" fillId="0" borderId="0" xfId="0" applyNumberFormat="1" applyFont="1" applyAlignment="1">
      <alignment vertical="center"/>
    </xf>
    <xf numFmtId="172" fontId="28" fillId="4" borderId="0" xfId="0" applyNumberFormat="1" applyFont="1" applyFill="1" applyAlignment="1">
      <alignment vertical="center"/>
    </xf>
    <xf numFmtId="172" fontId="30" fillId="0" borderId="2" xfId="13" applyNumberFormat="1" applyFont="1" applyBorder="1" applyAlignment="1">
      <alignment horizontal="left" vertical="center" wrapText="1" indent="1"/>
    </xf>
    <xf numFmtId="172" fontId="30" fillId="0" borderId="3" xfId="13" applyNumberFormat="1" applyFont="1" applyBorder="1" applyAlignment="1">
      <alignment horizontal="left" vertical="center" wrapText="1" indent="1"/>
    </xf>
    <xf numFmtId="172" fontId="30" fillId="0" borderId="3" xfId="0" applyNumberFormat="1" applyFont="1" applyBorder="1" applyAlignment="1">
      <alignment horizontal="left" vertical="center" wrapText="1" indent="1"/>
    </xf>
    <xf numFmtId="172" fontId="28" fillId="0" borderId="0" xfId="0" applyNumberFormat="1" applyFont="1" applyAlignment="1">
      <alignment horizontal="left" vertical="center" wrapText="1" indent="1"/>
    </xf>
    <xf numFmtId="172" fontId="28" fillId="0" borderId="0" xfId="0" applyNumberFormat="1" applyFont="1" applyAlignment="1">
      <alignment horizontal="left" vertical="center" wrapText="1"/>
    </xf>
    <xf numFmtId="172" fontId="34" fillId="0" borderId="0" xfId="0" applyNumberFormat="1" applyFont="1">
      <alignment horizontal="center" vertical="center" wrapText="1"/>
    </xf>
    <xf numFmtId="172" fontId="5" fillId="0" borderId="0" xfId="1" applyNumberFormat="1"/>
    <xf numFmtId="172" fontId="18" fillId="7" borderId="0" xfId="0" applyNumberFormat="1" applyFont="1" applyFill="1" applyAlignment="1">
      <alignment wrapText="1"/>
    </xf>
    <xf numFmtId="172" fontId="9" fillId="4" borderId="0" xfId="0" applyNumberFormat="1" applyFont="1" applyFill="1">
      <alignment horizontal="center" vertical="center" wrapText="1"/>
    </xf>
    <xf numFmtId="172" fontId="9" fillId="7" borderId="0" xfId="0" applyNumberFormat="1" applyFont="1" applyFill="1">
      <alignment horizontal="center" vertical="center" wrapText="1"/>
    </xf>
    <xf numFmtId="172" fontId="9" fillId="4" borderId="0" xfId="0" applyNumberFormat="1" applyFont="1" applyFill="1" applyAlignment="1">
      <alignment vertical="center"/>
    </xf>
    <xf numFmtId="172" fontId="30" fillId="0" borderId="3" xfId="13" applyNumberFormat="1" applyFont="1" applyBorder="1" applyAlignment="1">
      <alignment horizontal="left" vertical="center" wrapText="1"/>
    </xf>
    <xf numFmtId="172" fontId="36" fillId="0" borderId="0" xfId="13" applyNumberFormat="1" applyFont="1" applyAlignment="1">
      <alignment horizontal="left" vertical="center"/>
    </xf>
    <xf numFmtId="172" fontId="37" fillId="0" borderId="0" xfId="0" applyNumberFormat="1" applyFont="1" applyAlignment="1">
      <alignment horizontal="left" vertical="center" wrapText="1"/>
    </xf>
    <xf numFmtId="172" fontId="9" fillId="0" borderId="0" xfId="0" applyNumberFormat="1" applyFont="1">
      <alignment horizontal="center" vertical="center" wrapText="1"/>
    </xf>
    <xf numFmtId="172" fontId="18" fillId="7" borderId="0" xfId="0" applyNumberFormat="1" applyFont="1" applyFill="1" applyAlignment="1">
      <alignment horizontal="center" wrapText="1"/>
    </xf>
    <xf numFmtId="172" fontId="3" fillId="0" borderId="0" xfId="0" applyNumberFormat="1" applyFont="1">
      <alignment horizontal="center" vertical="center" wrapText="1"/>
    </xf>
    <xf numFmtId="172" fontId="0" fillId="0" borderId="0" xfId="0" applyNumberFormat="1">
      <alignment horizontal="center" vertical="center" wrapText="1"/>
    </xf>
    <xf numFmtId="172" fontId="17" fillId="7" borderId="0" xfId="0" applyNumberFormat="1" applyFont="1" applyFill="1" applyAlignment="1">
      <alignment vertical="center"/>
    </xf>
    <xf numFmtId="172" fontId="8" fillId="7" borderId="0" xfId="0" applyNumberFormat="1" applyFont="1" applyFill="1">
      <alignment horizontal="center" vertical="center" wrapText="1"/>
    </xf>
    <xf numFmtId="172" fontId="3" fillId="0" borderId="0" xfId="3" applyNumberFormat="1" applyFont="1" applyFill="1" applyAlignment="1">
      <alignment vertical="center"/>
    </xf>
    <xf numFmtId="172" fontId="15" fillId="0" borderId="0" xfId="5" applyNumberFormat="1" applyFont="1" applyFill="1" applyAlignment="1">
      <alignment horizontal="left"/>
    </xf>
    <xf numFmtId="172" fontId="15" fillId="0" borderId="0" xfId="5" applyNumberFormat="1" applyFont="1" applyFill="1" applyAlignment="1">
      <alignment horizontal="left" wrapText="1"/>
    </xf>
    <xf numFmtId="172" fontId="3" fillId="0" borderId="0" xfId="3" applyNumberFormat="1" applyFont="1" applyFill="1"/>
    <xf numFmtId="172" fontId="16" fillId="0" borderId="2" xfId="13" applyNumberFormat="1" applyFont="1" applyBorder="1" applyAlignment="1">
      <alignment horizontal="left" vertical="center"/>
    </xf>
    <xf numFmtId="172" fontId="16" fillId="0" borderId="2" xfId="0" applyNumberFormat="1" applyFont="1" applyBorder="1">
      <alignment horizontal="center" vertical="center" wrapText="1"/>
    </xf>
    <xf numFmtId="172" fontId="3" fillId="0" borderId="0" xfId="4" applyNumberFormat="1" applyFont="1" applyFill="1"/>
    <xf numFmtId="172" fontId="16" fillId="0" borderId="3" xfId="13" applyNumberFormat="1" applyFont="1" applyBorder="1" applyAlignment="1">
      <alignment horizontal="left" vertical="center"/>
    </xf>
    <xf numFmtId="172" fontId="16" fillId="0" borderId="3" xfId="0" applyNumberFormat="1" applyFont="1" applyBorder="1">
      <alignment horizontal="center" vertical="center" wrapText="1"/>
    </xf>
    <xf numFmtId="172" fontId="20" fillId="0" borderId="3" xfId="0" applyNumberFormat="1" applyFont="1" applyBorder="1">
      <alignment horizontal="center" vertical="center" wrapText="1"/>
    </xf>
    <xf numFmtId="172" fontId="19" fillId="0" borderId="0" xfId="0" applyNumberFormat="1" applyFont="1" applyAlignment="1">
      <alignment horizontal="left" vertical="center" wrapText="1"/>
    </xf>
    <xf numFmtId="172" fontId="19" fillId="0" borderId="0" xfId="0" applyNumberFormat="1" applyFont="1">
      <alignment horizontal="center" vertical="center" wrapText="1"/>
    </xf>
    <xf numFmtId="172" fontId="3" fillId="0" borderId="0" xfId="8" applyNumberFormat="1" applyFont="1" applyFill="1"/>
  </cellXfs>
  <cellStyles count="48">
    <cellStyle name="20% – колірна тема 1" xfId="27" builtinId="30" customBuiltin="1"/>
    <cellStyle name="20% – колірна тема 2" xfId="31" builtinId="34" customBuiltin="1"/>
    <cellStyle name="20% – колірна тема 3" xfId="35" builtinId="38" customBuiltin="1"/>
    <cellStyle name="20% – колірна тема 4" xfId="39" builtinId="42" customBuiltin="1"/>
    <cellStyle name="20% – колірна тема 5" xfId="4" builtinId="46" customBuiltin="1"/>
    <cellStyle name="20% – колірна тема 6" xfId="45" builtinId="50" customBuiltin="1"/>
    <cellStyle name="40% – колірна тема 1" xfId="28" builtinId="31" customBuiltin="1"/>
    <cellStyle name="40% – колірна тема 2" xfId="32" builtinId="35" customBuiltin="1"/>
    <cellStyle name="40% – колірна тема 3" xfId="36" builtinId="39" customBuiltin="1"/>
    <cellStyle name="40% – колірна тема 4" xfId="40" builtinId="43" customBuiltin="1"/>
    <cellStyle name="40% – колірна тема 5" xfId="42" builtinId="47" customBuiltin="1"/>
    <cellStyle name="40% – колірна тема 6" xfId="46" builtinId="51" customBuiltin="1"/>
    <cellStyle name="60% – колірна тема 1" xfId="29" builtinId="32" customBuiltin="1"/>
    <cellStyle name="60% – колірна тема 2" xfId="33" builtinId="36" customBuiltin="1"/>
    <cellStyle name="60% – колірна тема 3" xfId="37" builtinId="40" customBuiltin="1"/>
    <cellStyle name="60% – колірна тема 4" xfId="3" builtinId="44" customBuiltin="1"/>
    <cellStyle name="60% – колірна тема 5" xfId="43" builtinId="48" customBuiltin="1"/>
    <cellStyle name="60% – колірна тема 6" xfId="47" builtinId="52" customBuiltin="1"/>
    <cellStyle name="Ввід" xfId="13" builtinId="20" customBuiltin="1"/>
    <cellStyle name="Відсотковий" xfId="11" builtinId="5" customBuiltin="1"/>
    <cellStyle name="Гарний" xfId="18" builtinId="26" customBuiltin="1"/>
    <cellStyle name="Грошовий" xfId="16" builtinId="4" customBuiltin="1"/>
    <cellStyle name="Грошовий [0]" xfId="17" builtinId="7" customBuiltin="1"/>
    <cellStyle name="Дата" xfId="12" xr:uid="{00000000-0005-0000-0000-000003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2" builtinId="19" customBuiltin="1"/>
    <cellStyle name="Звичайний" xfId="0" builtinId="0" customBuiltin="1"/>
    <cellStyle name="Зв'язана клітинка" xfId="22" builtinId="24" customBuiltin="1"/>
    <cellStyle name="Колірна тема 1" xfId="26" builtinId="29" customBuiltin="1"/>
    <cellStyle name="Колірна тема 2" xfId="30" builtinId="33" customBuiltin="1"/>
    <cellStyle name="Колірна тема 3" xfId="34" builtinId="37" customBuiltin="1"/>
    <cellStyle name="Колірна тема 4" xfId="38" builtinId="41" customBuiltin="1"/>
    <cellStyle name="Колірна тема 5" xfId="41" builtinId="45" customBuiltin="1"/>
    <cellStyle name="Колірна тема 6" xfId="44" builtinId="49" customBuiltin="1"/>
    <cellStyle name="Контрольна клітинка" xfId="23" builtinId="23" customBuiltin="1"/>
    <cellStyle name="Назва" xfId="1" builtinId="15" customBuiltin="1"/>
    <cellStyle name="Нейтральний" xfId="20" builtinId="28" customBuiltin="1"/>
    <cellStyle name="Обчислення" xfId="21" builtinId="22" customBuiltin="1"/>
    <cellStyle name="Підсумок" xfId="8" builtinId="25" customBuiltin="1"/>
    <cellStyle name="Поганий" xfId="19" builtinId="27" customBuiltin="1"/>
    <cellStyle name="Примітка" xfId="24" builtinId="10" customBuiltin="1"/>
    <cellStyle name="Результат" xfId="14" builtinId="21" customBuiltin="1"/>
    <cellStyle name="Текст попередження" xfId="9" builtinId="11" customBuiltin="1"/>
    <cellStyle name="Текст пояснення" xfId="25" builtinId="53" customBuiltin="1"/>
    <cellStyle name="Фінансовий" xfId="10" builtinId="3" customBuiltin="1"/>
    <cellStyle name="Фінансовий [0]" xfId="15" builtinId="6" customBuiltin="1"/>
  </cellStyles>
  <dxfs count="58"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72" formatCode="#,##0.00_ ;[Red]\-#,##0.00\ "/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72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72" formatCode="#,##0.00_ ;[Red]\-#,##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72" formatCode="#,##0.00_ ;[Red]\-#,##0.00\ 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72" formatCode="#,##0.00_ ;[Red]\-#,##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72" formatCode="#,##0.00_ ;[Red]\-#,##0.00\ 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72" formatCode="#,##0.00_ ;[Red]\-#,##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72" formatCode="#,##0.00_ ;[Red]\-#,##0.00\ 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72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</dxf>
    <dxf>
      <font>
        <b/>
        <i val="0"/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6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4659260841701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4659260841701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name val="Corbel"/>
        <family val="2"/>
        <scheme val="major"/>
      </font>
      <numFmt numFmtId="172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color rgb="FFDA0000"/>
      </font>
    </dxf>
    <dxf>
      <font>
        <color theme="7"/>
      </font>
    </dxf>
    <dxf>
      <font>
        <color rgb="FFDA0000"/>
      </font>
    </dxf>
    <dxf>
      <border>
        <top style="thin">
          <color theme="2" tint="-9.9978637043366805E-2"/>
        </top>
      </border>
    </dxf>
    <dxf>
      <border>
        <bottom style="thin">
          <color theme="2" tint="-9.9978637043366805E-2"/>
        </bottom>
      </border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0"/>
        </vertical>
        <horizontal/>
      </border>
    </dxf>
    <dxf>
      <font>
        <b/>
        <i val="0"/>
        <color auto="1"/>
      </font>
      <fill>
        <patternFill patternType="solid">
          <fgColor auto="1"/>
          <bgColor theme="5" tint="0.79998168889431442"/>
        </patternFill>
      </fill>
      <border>
        <top style="thin">
          <color theme="0"/>
        </top>
      </border>
    </dxf>
    <dxf>
      <font>
        <b val="0"/>
        <i val="0"/>
        <color theme="5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none">
          <fgColor auto="1"/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Місячний бюджет" pivot="0" count="4" xr9:uid="{00000000-0011-0000-FFFF-FFFF00000000}">
      <tableStyleElement type="wholeTable" dxfId="57"/>
      <tableStyleElement type="headerRow" dxfId="56"/>
      <tableStyleElement type="totalRow" dxfId="55"/>
      <tableStyleElement type="secondRowStripe" dxfId="54"/>
    </tableStyle>
  </tableStyles>
  <colors>
    <mruColors>
      <color rgb="FFEEEADE"/>
      <color rgb="FF44382C"/>
      <color rgb="FFFFFDF8"/>
      <color rgb="FFA7937B"/>
      <color rgb="FFF2F2F2"/>
      <color rgb="FF5A5044"/>
      <color rgb="FF252525"/>
      <color rgb="FFCD9620"/>
      <color rgb="FFF4444F"/>
      <color rgb="FF2D3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100" baseline="0">
                <a:solidFill>
                  <a:schemeClr val="accent2"/>
                </a:solidFill>
                <a:effectLst/>
                <a:latin typeface="Corbel"/>
                <a:ea typeface="Corbel"/>
                <a:cs typeface="Corbel"/>
              </a:defRPr>
            </a:pPr>
            <a:r>
              <a:rPr lang="en-US"/>
              <a:t>ОГЛЯД БЮДЖЕТУ</a:t>
            </a:r>
          </a:p>
        </c:rich>
      </c:tx>
      <c:layout>
        <c:manualLayout>
          <c:xMode val="edge"/>
          <c:yMode val="edge"/>
          <c:x val="0.34261960761592303"/>
          <c:y val="4.021722123444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100" baseline="0">
              <a:solidFill>
                <a:schemeClr val="accent2"/>
              </a:solidFill>
              <a:effectLst/>
              <a:latin typeface="Corbel"/>
              <a:ea typeface="Corbel"/>
              <a:cs typeface="Corbel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1298385991665395"/>
          <c:y val="0.12272262956291265"/>
          <c:w val="0.90271911893135193"/>
          <c:h val="0.73572263144526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'Зведення бюджету'!$B$3</c:f>
              <c:strCache>
                <c:ptCount val="1"/>
                <c:pt idx="0">
                  <c:v>Орієнтовно</c:v>
                </c:pt>
              </c:strCache>
            </c:strRef>
          </c:tx>
          <c:spPr>
            <a:solidFill>
              <a:schemeClr val="accent2"/>
            </a:solidFill>
            <a:ln w="0"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>
              <a:bevelT w="0" h="0" prst="relaxedInset"/>
            </a:sp3d>
          </c:spPr>
          <c:invertIfNegative val="0"/>
          <c:cat>
            <c:strRef>
              <c:f>'Зведення бюджету'!$A$4:$A$7</c:f>
              <c:strCache>
                <c:ptCount val="3"/>
                <c:pt idx="0">
                  <c:v>Дохід</c:v>
                </c:pt>
                <c:pt idx="1">
                  <c:v>Витрати на персонал</c:v>
                </c:pt>
                <c:pt idx="2">
                  <c:v>Операційні витрати</c:v>
                </c:pt>
              </c:strCache>
            </c:strRef>
          </c:cat>
          <c:val>
            <c:numRef>
              <c:f>'Зведення бюджету'!$B$4:$B$7</c:f>
              <c:numCache>
                <c:formatCode>#\ ##0.00_ ;[Red]\-#\ ##0.00\ </c:formatCode>
                <c:ptCount val="3"/>
                <c:pt idx="0">
                  <c:v>63300</c:v>
                </c:pt>
                <c:pt idx="1">
                  <c:v>18500</c:v>
                </c:pt>
                <c:pt idx="2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5-4314-A69D-155A58038B55}"/>
            </c:ext>
          </c:extLst>
        </c:ser>
        <c:ser>
          <c:idx val="1"/>
          <c:order val="1"/>
          <c:tx>
            <c:strRef>
              <c:f>'Зведення бюджету'!$C$3</c:f>
              <c:strCache>
                <c:ptCount val="1"/>
                <c:pt idx="0">
                  <c:v>Фактично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>
              <a:bevelT w="0" h="0" prst="relaxedInset"/>
            </a:sp3d>
          </c:spPr>
          <c:invertIfNegative val="0"/>
          <c:cat>
            <c:strRef>
              <c:f>'Зведення бюджету'!$A$4:$A$7</c:f>
              <c:strCache>
                <c:ptCount val="3"/>
                <c:pt idx="0">
                  <c:v>Дохід</c:v>
                </c:pt>
                <c:pt idx="1">
                  <c:v>Витрати на персонал</c:v>
                </c:pt>
                <c:pt idx="2">
                  <c:v>Операційні витрати</c:v>
                </c:pt>
              </c:strCache>
            </c:strRef>
          </c:cat>
          <c:val>
            <c:numRef>
              <c:f>'Зведення бюджету'!$C$4:$C$7</c:f>
              <c:numCache>
                <c:formatCode>#\ ##0.00_ ;[Red]\-#\ ##0.00\ </c:formatCode>
                <c:ptCount val="3"/>
                <c:pt idx="0">
                  <c:v>57450</c:v>
                </c:pt>
                <c:pt idx="1">
                  <c:v>14100</c:v>
                </c:pt>
                <c:pt idx="2">
                  <c:v>35530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5-4314-A69D-155A58038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51110848"/>
        <c:axId val="-2126111024"/>
      </c:barChart>
      <c:catAx>
        <c:axId val="145111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382C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-2126111024"/>
        <c:crosses val="autoZero"/>
        <c:auto val="1"/>
        <c:lblAlgn val="ctr"/>
        <c:lblOffset val="100"/>
        <c:noMultiLvlLbl val="0"/>
      </c:catAx>
      <c:valAx>
        <c:axId val="-21261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\ ##0.00_ ;[Red]\-#\ 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45111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44382C"/>
              </a:solidFill>
              <a:latin typeface="Corbel"/>
              <a:ea typeface="Corbel"/>
              <a:cs typeface="Corbel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99785</xdr:colOff>
      <xdr:row>8</xdr:row>
      <xdr:rowOff>36286</xdr:rowOff>
    </xdr:from>
    <xdr:to>
      <xdr:col>3</xdr:col>
      <xdr:colOff>690032</xdr:colOff>
      <xdr:row>9</xdr:row>
      <xdr:rowOff>21167</xdr:rowOff>
    </xdr:to>
    <xdr:graphicFrame macro="">
      <xdr:nvGraphicFramePr>
        <xdr:cNvPr id="6" name="ОглядБюджету" descr="Панель діаграми огляду, на якій порівнюються орієнтовні та фактичні доходи й витрати">
          <a:extLst>
            <a:ext uri="{FF2B5EF4-FFF2-40B4-BE49-F238E27FC236}">
              <a16:creationId xmlns:a16="http://schemas.microsoft.com/office/drawing/2014/main" id="{3057CD98-457C-4931-9D13-24F72D04B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Таблиця2" displayName="Таблиця2" ref="A3:D7" totalsRowCount="1" headerRowDxfId="35" dataDxfId="33" totalsRowDxfId="34" headerRowBorderDxfId="48" totalsRowBorderDxfId="47">
  <autoFilter ref="A3:D6" xr:uid="{47B637C1-818B-4BED-881E-062FC4FD7398}"/>
  <tableColumns count="4">
    <tableColumn id="1" xr3:uid="{1F3E0BC5-EBB5-4EC3-A58F-4EC1C5D18EDD}" name="Бюджетна область" totalsRowLabel="Баланс (різниця доходів і витрат)" dataDxfId="43" totalsRowDxfId="42"/>
    <tableColumn id="2" xr3:uid="{97762248-6052-4C5E-B7CD-C84E3157FFDA}" name="Орієнтовно" totalsRowFunction="custom" dataDxfId="41" totalsRowDxfId="40">
      <totalsRowFormula>B4-B5-B6</totalsRowFormula>
    </tableColumn>
    <tableColumn id="3" xr3:uid="{4B6AA04A-DDC8-43A6-A51B-A82E80AD793F}" name="Фактично" totalsRowFunction="custom" dataDxfId="39" totalsRowDxfId="38">
      <totalsRowFormula>C4-C5-C6</totalsRowFormula>
    </tableColumn>
    <tableColumn id="4" xr3:uid="{421FA974-B591-456B-8462-4F763A15D3C5}" name="Різниця" totalsRowFunction="sum" dataDxfId="37" totalsRowDxfId="36"/>
  </tableColumns>
  <tableStyleInfo name="Місячний бюджет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Дохід" displayName="Дохід" ref="A3:D7" totalsRowCount="1" headerRowDxfId="24" dataDxfId="22" totalsRowDxfId="23">
  <autoFilter ref="A3:D6" xr:uid="{00000000-0009-0000-0100-000003000000}"/>
  <tableColumns count="4">
    <tableColumn id="1" xr3:uid="{00000000-0010-0000-0200-000001000000}" name="Дохід" totalsRowLabel="Загальний дохід" dataDxfId="32" totalsRowDxfId="31"/>
    <tableColumn id="2" xr3:uid="{00000000-0010-0000-0200-000002000000}" name="Орієнтовно" totalsRowFunction="sum" dataDxfId="30" totalsRowDxfId="29"/>
    <tableColumn id="3" xr3:uid="{00000000-0010-0000-0200-000003000000}" name="Фактично" totalsRowFunction="sum" dataDxfId="28" totalsRowDxfId="27"/>
    <tableColumn id="4" xr3:uid="{00000000-0010-0000-0200-000004000000}" name="Різниця" totalsRowFunction="sum" dataDxfId="26" totalsRowDxfId="25">
      <calculatedColumnFormula>Дохід[[#This Row],[Фактично]]-Дохід[[#This Row],[Орієнтовно]]</calculatedColumnFormula>
    </tableColumn>
  </tableColumns>
  <tableStyleInfo name="Місячний бюджет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ВитратиНаПерсонал" displayName="ВитратиНаПерсонал" ref="A3:D7" totalsRowCount="1" headerRowDxfId="13" dataDxfId="11" totalsRowDxfId="12">
  <autoFilter ref="A3:D6" xr:uid="{00000000-0009-0000-0100-000007000000}"/>
  <tableColumns count="4">
    <tableColumn id="1" xr3:uid="{00000000-0010-0000-0300-000001000000}" name="Витрати" totalsRowLabel="Загальна сума витрат на персонал" dataDxfId="21" totalsRowDxfId="20" totalsRowCellStyle="Ввід"/>
    <tableColumn id="2" xr3:uid="{00000000-0010-0000-0300-000002000000}" name="Орієнтовно" totalsRowFunction="sum" dataDxfId="19" totalsRowDxfId="18"/>
    <tableColumn id="3" xr3:uid="{00000000-0010-0000-0300-000003000000}" name="Фактично" totalsRowFunction="sum" dataDxfId="17" totalsRowDxfId="16"/>
    <tableColumn id="5" xr3:uid="{00000000-0010-0000-0300-000005000000}" name="Різниця" totalsRowFunction="sum" dataDxfId="15" totalsRowDxfId="14">
      <calculatedColumnFormula>ВитратиНаПерсонал[[#This Row],[Орієнтовно]]-ВитратиНаПерсонал[[#This Row],[Фактично]]</calculatedColumnFormula>
    </tableColumn>
  </tableColumns>
  <tableStyleInfo name="Місячни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іть витрати на персонал, орієнтовні та фактичні значення в цю таблицю. Різниця обчислюється автоматично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пераційніВитрати" displayName="ОпераційніВитрати" ref="A3:D24" totalsRowCount="1" headerRowDxfId="2" dataDxfId="0" totalsRowDxfId="1">
  <autoFilter ref="A3:D23" xr:uid="{00000000-0009-0000-0100-000009000000}"/>
  <sortState xmlns:xlrd2="http://schemas.microsoft.com/office/spreadsheetml/2017/richdata2" ref="A11:D31">
    <sortCondition ref="A15:A36"/>
  </sortState>
  <tableColumns count="4">
    <tableColumn id="1" xr3:uid="{00000000-0010-0000-0400-000001000000}" name="Витрати" totalsRowLabel="Загальна сума операційних витрат" dataDxfId="10" totalsRowDxfId="9"/>
    <tableColumn id="2" xr3:uid="{00000000-0010-0000-0400-000002000000}" name="Орієнтовно" totalsRowFunction="sum" dataDxfId="8" totalsRowDxfId="7"/>
    <tableColumn id="3" xr3:uid="{00000000-0010-0000-0400-000003000000}" name="Фактично" totalsRowFunction="sum" dataDxfId="6" totalsRowDxfId="5"/>
    <tableColumn id="4" xr3:uid="{00000000-0010-0000-0400-000004000000}" name="Різниця" totalsRowFunction="sum" dataDxfId="4" totalsRowDxfId="3">
      <calculatedColumnFormula>ОпераційніВитрати[[#This Row],[Орієнтовно]]-ОпераційніВитрати[[#This Row],[Фактично]]</calculatedColumnFormula>
    </tableColumn>
  </tableColumns>
  <tableStyleInfo name="Місячни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іть операційні витрати, орієнтовні та фактичні значення в цю таблицю. Різниця обчислюється автоматично"/>
    </ext>
  </extLst>
</table>
</file>

<file path=xl/theme/theme11.xml><?xml version="1.0" encoding="utf-8"?>
<a:theme xmlns:a="http://schemas.openxmlformats.org/drawingml/2006/main" name="Thatch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T43"/>
  <sheetViews>
    <sheetView showGridLines="0" tabSelected="1" zoomScaleNormal="100" workbookViewId="0"/>
  </sheetViews>
  <sheetFormatPr defaultColWidth="8.875" defaultRowHeight="16.5" customHeight="1" x14ac:dyDescent="0.25"/>
  <cols>
    <col min="1" max="1" width="27.5" style="6" customWidth="1"/>
    <col min="2" max="4" width="18.625" style="6" customWidth="1"/>
    <col min="5" max="6" width="4" style="6" customWidth="1"/>
    <col min="7" max="17" width="8.875" style="6"/>
    <col min="18" max="18" width="5.875" style="6" customWidth="1"/>
    <col min="19" max="19" width="4.375" style="6" customWidth="1"/>
    <col min="20" max="16384" width="8.875" style="6"/>
  </cols>
  <sheetData>
    <row r="1" spans="1:19" ht="24" customHeight="1" x14ac:dyDescent="0.25">
      <c r="A1" s="3" t="s">
        <v>0</v>
      </c>
      <c r="B1" s="27"/>
      <c r="C1" s="28"/>
      <c r="D1" s="2" t="s">
        <v>9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</row>
    <row r="2" spans="1:19" ht="49.9" customHeight="1" x14ac:dyDescent="0.25">
      <c r="A2" s="31" t="s">
        <v>1</v>
      </c>
      <c r="B2" s="32"/>
      <c r="C2" s="32"/>
      <c r="D2" s="32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/>
    </row>
    <row r="3" spans="1:19" s="35" customFormat="1" ht="40.15" customHeight="1" x14ac:dyDescent="0.35">
      <c r="A3" s="33" t="s">
        <v>2</v>
      </c>
      <c r="B3" s="34" t="s">
        <v>7</v>
      </c>
      <c r="C3" s="34" t="s">
        <v>8</v>
      </c>
      <c r="D3" s="34" t="s">
        <v>10</v>
      </c>
      <c r="S3" s="36"/>
    </row>
    <row r="4" spans="1:19" ht="40.15" customHeight="1" x14ac:dyDescent="0.25">
      <c r="A4" s="37" t="s">
        <v>3</v>
      </c>
      <c r="B4" s="22">
        <f>Дохід[[#Totals],[Орієнтовно]]</f>
        <v>63300</v>
      </c>
      <c r="C4" s="22">
        <f>Дохід[[#Totals],[Фактично]]</f>
        <v>57450</v>
      </c>
      <c r="D4" s="23">
        <f>IF('Зведення бюджету'!$A4="Дохід",'Зведення бюджету'!$C4-'Зведення бюджету'!$B4,'Зведення бюджету'!$B4-'Зведення бюджету'!$C4)</f>
        <v>-5850</v>
      </c>
      <c r="S4" s="30"/>
    </row>
    <row r="5" spans="1:19" ht="40.15" customHeight="1" x14ac:dyDescent="0.25">
      <c r="A5" s="38" t="s">
        <v>4</v>
      </c>
      <c r="B5" s="24">
        <f>ВитратиНаПерсонал[[#Totals],[Орієнтовно]]</f>
        <v>18500</v>
      </c>
      <c r="C5" s="24">
        <f>ВитратиНаПерсонал[[#Totals],[Фактично]]</f>
        <v>14100</v>
      </c>
      <c r="D5" s="25">
        <f>IF('Зведення бюджету'!$A5="Дохід",'Зведення бюджету'!$C5-'Зведення бюджету'!$B5,'Зведення бюджету'!$B5-'Зведення бюджету'!$C5)</f>
        <v>4400</v>
      </c>
      <c r="S5" s="30"/>
    </row>
    <row r="6" spans="1:19" ht="40.15" customHeight="1" x14ac:dyDescent="0.25">
      <c r="A6" s="38" t="s">
        <v>5</v>
      </c>
      <c r="B6" s="24">
        <f>ОпераційніВитрати[[#Totals],[Орієнтовно]]</f>
        <v>36000</v>
      </c>
      <c r="C6" s="24">
        <f>ОпераційніВитрати[[#Totals],[Фактично]]</f>
        <v>35530</v>
      </c>
      <c r="D6" s="25">
        <f>IF('Зведення бюджету'!$A6="Дохід",'Зведення бюджету'!$C6-'Зведення бюджету'!$B6,'Зведення бюджету'!$B6-'Зведення бюджету'!$C6)</f>
        <v>470</v>
      </c>
      <c r="S6" s="30"/>
    </row>
    <row r="7" spans="1:19" ht="40.15" customHeight="1" x14ac:dyDescent="0.25">
      <c r="A7" s="39" t="s">
        <v>6</v>
      </c>
      <c r="B7" s="24">
        <f>B4-B5-B6</f>
        <v>8800</v>
      </c>
      <c r="C7" s="24">
        <f>C4-C5-C6</f>
        <v>7820</v>
      </c>
      <c r="D7" s="26">
        <f>SUBTOTAL(109,Таблиця2[Різниця])</f>
        <v>-980</v>
      </c>
      <c r="S7" s="30"/>
    </row>
    <row r="8" spans="1:19" ht="24.4" customHeight="1" x14ac:dyDescent="0.25">
      <c r="A8" s="40"/>
      <c r="B8" s="41"/>
      <c r="C8" s="41"/>
      <c r="D8" s="41"/>
      <c r="S8" s="30"/>
    </row>
    <row r="9" spans="1:19" ht="409.6" customHeight="1" x14ac:dyDescent="0.25">
      <c r="S9" s="30"/>
    </row>
    <row r="10" spans="1:19" ht="24" customHeight="1" x14ac:dyDescent="0.25">
      <c r="S10" s="30"/>
    </row>
    <row r="11" spans="1:19" ht="30" customHeight="1" x14ac:dyDescent="0.25">
      <c r="S11" s="30"/>
    </row>
    <row r="12" spans="1:19" ht="28.9" customHeight="1" x14ac:dyDescent="0.25">
      <c r="S12" s="30"/>
    </row>
    <row r="13" spans="1:19" ht="28.9" customHeight="1" x14ac:dyDescent="0.25">
      <c r="S13" s="30"/>
    </row>
    <row r="14" spans="1:19" ht="28.9" customHeight="1" x14ac:dyDescent="0.25">
      <c r="S14" s="30"/>
    </row>
    <row r="15" spans="1:19" ht="28.9" customHeight="1" x14ac:dyDescent="0.25">
      <c r="S15" s="30"/>
    </row>
    <row r="16" spans="1:19" ht="28.9" customHeight="1" x14ac:dyDescent="0.25">
      <c r="S16" s="30"/>
    </row>
    <row r="17" spans="10:20" ht="28.9" customHeight="1" x14ac:dyDescent="0.25">
      <c r="J17" s="30"/>
    </row>
    <row r="18" spans="10:20" ht="29.1" customHeight="1" x14ac:dyDescent="0.25">
      <c r="P18" s="42"/>
      <c r="Q18" s="42"/>
    </row>
    <row r="19" spans="10:20" ht="16.5" customHeight="1" x14ac:dyDescent="0.25">
      <c r="P19" s="42"/>
      <c r="Q19" s="42"/>
    </row>
    <row r="20" spans="10:20" ht="16.5" customHeight="1" x14ac:dyDescent="0.25">
      <c r="P20" s="42"/>
      <c r="Q20" s="42"/>
    </row>
    <row r="21" spans="10:20" ht="16.5" customHeight="1" x14ac:dyDescent="0.25">
      <c r="P21" s="42"/>
      <c r="Q21" s="42"/>
    </row>
    <row r="22" spans="10:20" ht="16.5" customHeight="1" x14ac:dyDescent="0.25">
      <c r="P22" s="42"/>
      <c r="Q22" s="42"/>
    </row>
    <row r="23" spans="10:20" ht="16.5" customHeight="1" x14ac:dyDescent="0.25">
      <c r="P23" s="42"/>
      <c r="Q23" s="42"/>
    </row>
    <row r="24" spans="10:20" ht="16.5" customHeight="1" x14ac:dyDescent="0.25">
      <c r="P24" s="42"/>
      <c r="Q24" s="42"/>
    </row>
    <row r="25" spans="10:20" ht="16.5" customHeight="1" x14ac:dyDescent="0.25">
      <c r="P25" s="42"/>
      <c r="Q25" s="42"/>
    </row>
    <row r="26" spans="10:20" ht="16.5" customHeight="1" x14ac:dyDescent="0.25">
      <c r="P26" s="42"/>
      <c r="Q26" s="42"/>
    </row>
    <row r="27" spans="10:20" ht="16.5" customHeight="1" x14ac:dyDescent="0.7">
      <c r="P27" s="42"/>
      <c r="Q27" s="42"/>
      <c r="R27" s="43"/>
      <c r="S27" s="43"/>
      <c r="T27" s="43"/>
    </row>
    <row r="28" spans="10:20" ht="16.5" customHeight="1" x14ac:dyDescent="0.25">
      <c r="P28" s="42"/>
      <c r="Q28" s="42"/>
    </row>
    <row r="29" spans="10:20" ht="16.5" customHeight="1" x14ac:dyDescent="0.25">
      <c r="P29" s="42"/>
      <c r="Q29" s="42"/>
    </row>
    <row r="30" spans="10:20" ht="16.5" customHeight="1" x14ac:dyDescent="0.25">
      <c r="P30" s="42"/>
      <c r="Q30" s="42"/>
    </row>
    <row r="31" spans="10:20" ht="16.5" customHeight="1" x14ac:dyDescent="0.25">
      <c r="P31" s="42"/>
      <c r="Q31" s="42"/>
    </row>
    <row r="32" spans="10:20" ht="16.5" customHeight="1" x14ac:dyDescent="0.25">
      <c r="P32" s="42"/>
      <c r="Q32" s="42"/>
    </row>
    <row r="33" spans="16:17" ht="16.5" customHeight="1" x14ac:dyDescent="0.25">
      <c r="P33" s="42"/>
      <c r="Q33" s="42"/>
    </row>
    <row r="34" spans="16:17" ht="16.5" customHeight="1" x14ac:dyDescent="0.25">
      <c r="P34" s="42"/>
      <c r="Q34" s="42"/>
    </row>
    <row r="35" spans="16:17" ht="16.5" customHeight="1" x14ac:dyDescent="0.25">
      <c r="P35" s="42"/>
      <c r="Q35" s="42"/>
    </row>
    <row r="36" spans="16:17" ht="16.5" customHeight="1" x14ac:dyDescent="0.25">
      <c r="P36" s="42"/>
      <c r="Q36" s="42"/>
    </row>
    <row r="37" spans="16:17" ht="16.5" customHeight="1" x14ac:dyDescent="0.25">
      <c r="P37" s="42"/>
      <c r="Q37" s="42"/>
    </row>
    <row r="38" spans="16:17" ht="16.5" customHeight="1" x14ac:dyDescent="0.25">
      <c r="P38" s="42"/>
      <c r="Q38" s="42"/>
    </row>
    <row r="39" spans="16:17" ht="16.5" customHeight="1" x14ac:dyDescent="0.25">
      <c r="P39" s="42"/>
      <c r="Q39" s="42"/>
    </row>
    <row r="40" spans="16:17" ht="16.5" customHeight="1" x14ac:dyDescent="0.25">
      <c r="P40" s="42"/>
      <c r="Q40" s="42"/>
    </row>
    <row r="41" spans="16:17" ht="16.5" customHeight="1" x14ac:dyDescent="0.25">
      <c r="P41" s="42"/>
      <c r="Q41" s="42"/>
    </row>
    <row r="42" spans="16:17" ht="16.5" customHeight="1" x14ac:dyDescent="0.25">
      <c r="P42" s="42"/>
      <c r="Q42" s="42"/>
    </row>
    <row r="43" spans="16:17" ht="16.5" customHeight="1" x14ac:dyDescent="0.25">
      <c r="P43" s="42"/>
      <c r="Q43" s="42"/>
    </row>
  </sheetData>
  <sheetProtection insertColumns="0" insertRows="0" deleteColumns="0" deleteRows="0" selectLockedCells="1" autoFilter="0"/>
  <mergeCells count="1">
    <mergeCell ref="F1:R2"/>
  </mergeCells>
  <conditionalFormatting sqref="B4:D5 B8:D57">
    <cfRule type="cellIs" dxfId="53" priority="7" operator="lessThan">
      <formula>0</formula>
    </cfRule>
  </conditionalFormatting>
  <conditionalFormatting sqref="H18:J43 N18:P43">
    <cfRule type="cellIs" dxfId="52" priority="5" operator="lessThan">
      <formula>0</formula>
    </cfRule>
  </conditionalFormatting>
  <conditionalFormatting sqref="B6:D6">
    <cfRule type="cellIs" dxfId="51" priority="4" operator="lessThan">
      <formula>0</formula>
    </cfRule>
  </conditionalFormatting>
  <conditionalFormatting sqref="B7">
    <cfRule type="cellIs" dxfId="50" priority="2" operator="lessThan">
      <formula>0</formula>
    </cfRule>
  </conditionalFormatting>
  <conditionalFormatting sqref="C7">
    <cfRule type="cellIs" dxfId="49" priority="1" operator="lessThan">
      <formula>0</formula>
    </cfRule>
  </conditionalFormatting>
  <dataValidations count="9">
    <dataValidation allowBlank="1" showInputMessage="1" showErrorMessage="1" prompt="Введіть назву компанії в цій клітинці" sqref="A1 L25" xr:uid="{00000000-0002-0000-0000-000001000000}"/>
    <dataValidation allowBlank="1" showInputMessage="1" showErrorMessage="1" prompt="Введіть дату в цю клітинку. Оглядову діаграму бюджету наведено в клітинці B9." sqref="O26:P26" xr:uid="{00000000-0002-0000-0000-000002000000}"/>
    <dataValidation allowBlank="1" showInputMessage="1" showErrorMessage="1" prompt="Орієнтовні й фактичні загальні витрати та доходи бюджету автоматично обчислюються на основі введених на цих аркушах сум. Баланс і різниця коригуються автоматично." sqref="A3" xr:uid="{00000000-0002-0000-0000-000003000000}"/>
    <dataValidation allowBlank="1" showInputMessage="1" showErrorMessage="1" prompt="У стовпці під цим заголовком автоматично обчислюються орієнтовні загальні суми." sqref="B3" xr:uid="{00000000-0002-0000-0000-000004000000}"/>
    <dataValidation allowBlank="1" showInputMessage="1" showErrorMessage="1" prompt="У стовпці під цим заголовком автоматично обчислюються фактичні загальні суми." sqref="C3" xr:uid="{00000000-0002-0000-0000-000005000000}"/>
    <dataValidation allowBlank="1" showInputMessage="1" showErrorMessage="1" prompt="Різниця орієнтовних і фактичних загальних сум автоматично обчислюється в стовпці під цим заголовком." sqref="D3" xr:uid="{00000000-0002-0000-0000-000006000000}"/>
    <dataValidation allowBlank="1" showInputMessage="1" showErrorMessage="1" prompt="Назва аркуша міститься в цій клітинці. Введіть дату в клітинку праворуч. Підсумкові значення бюджету автоматично обчислюються в таблиці &quot;Підсумки&quot; починаючи з клітинки B4." sqref="L26:N29 O27:T27" xr:uid="{00000000-0002-0000-0000-00000C000000}"/>
    <dataValidation allowBlank="1" showInputMessage="1" showErrorMessage="1" prompt="Введіть дату в цю клітинку" sqref="D1" xr:uid="{E30B488B-9392-4105-8398-E51CD7069B29}"/>
    <dataValidation allowBlank="1" showInputMessage="1" showErrorMessage="1" prompt="Заголовок аркуша наведено в цій клітинці. Введіть дату в клітинку D1. " sqref="A2" xr:uid="{A8CBD9E7-5EAE-4F31-8986-D09D58E8D8DA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Q126"/>
  <sheetViews>
    <sheetView showGridLines="0" zoomScaleNormal="100" workbookViewId="0"/>
  </sheetViews>
  <sheetFormatPr defaultColWidth="8.875" defaultRowHeight="30" customHeight="1" x14ac:dyDescent="0.25"/>
  <cols>
    <col min="1" max="1" width="40.5" style="6" bestFit="1" customWidth="1"/>
    <col min="2" max="4" width="18.625" style="6" customWidth="1"/>
    <col min="5" max="6" width="4" style="6" customWidth="1"/>
    <col min="7" max="16384" width="8.875" style="6"/>
  </cols>
  <sheetData>
    <row r="1" spans="1:17" ht="24" customHeight="1" x14ac:dyDescent="0.25">
      <c r="A1" s="44" t="s">
        <v>0</v>
      </c>
      <c r="B1" s="3"/>
      <c r="C1" s="27"/>
      <c r="D1" s="2" t="s">
        <v>9</v>
      </c>
      <c r="E1" s="5"/>
      <c r="F1" s="45"/>
      <c r="G1" s="45"/>
    </row>
    <row r="2" spans="1:17" ht="49.9" customHeight="1" x14ac:dyDescent="0.25">
      <c r="A2" s="31" t="s">
        <v>3</v>
      </c>
      <c r="B2" s="32"/>
      <c r="C2" s="32"/>
      <c r="D2" s="46"/>
      <c r="E2" s="9"/>
      <c r="F2" s="47"/>
      <c r="G2" s="47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s="35" customFormat="1" ht="40.15" customHeight="1" x14ac:dyDescent="0.35">
      <c r="A3" s="10" t="s">
        <v>3</v>
      </c>
      <c r="B3" s="11" t="s">
        <v>7</v>
      </c>
      <c r="C3" s="11" t="s">
        <v>8</v>
      </c>
      <c r="D3" s="11" t="s">
        <v>10</v>
      </c>
      <c r="E3" s="15"/>
      <c r="F3" s="45"/>
      <c r="G3" s="45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40.15" customHeight="1" x14ac:dyDescent="0.25">
      <c r="A4" s="13" t="s">
        <v>11</v>
      </c>
      <c r="B4" s="14">
        <v>60000</v>
      </c>
      <c r="C4" s="14">
        <v>54000</v>
      </c>
      <c r="D4" s="14">
        <f>Дохід[[#This Row],[Фактично]]-Дохід[[#This Row],[Орієнтовно]]</f>
        <v>-6000</v>
      </c>
      <c r="E4" s="15"/>
      <c r="F4" s="45"/>
      <c r="G4" s="45"/>
    </row>
    <row r="5" spans="1:17" ht="40.15" customHeight="1" x14ac:dyDescent="0.25">
      <c r="A5" s="16" t="s">
        <v>12</v>
      </c>
      <c r="B5" s="17">
        <v>3000</v>
      </c>
      <c r="C5" s="17">
        <v>3000</v>
      </c>
      <c r="D5" s="17">
        <f>Дохід[[#This Row],[Фактично]]-Дохід[[#This Row],[Орієнтовно]]</f>
        <v>0</v>
      </c>
      <c r="E5" s="20"/>
      <c r="F5" s="45"/>
      <c r="G5" s="45"/>
    </row>
    <row r="6" spans="1:17" ht="40.15" customHeight="1" x14ac:dyDescent="0.25">
      <c r="A6" s="48" t="s">
        <v>13</v>
      </c>
      <c r="B6" s="17">
        <v>300</v>
      </c>
      <c r="C6" s="17">
        <v>450</v>
      </c>
      <c r="D6" s="17">
        <f>Дохід[[#This Row],[Фактично]]-Дохід[[#This Row],[Орієнтовно]]</f>
        <v>150</v>
      </c>
      <c r="F6" s="45"/>
      <c r="G6" s="45"/>
    </row>
    <row r="7" spans="1:17" ht="40.15" customHeight="1" x14ac:dyDescent="0.25">
      <c r="A7" s="49" t="s">
        <v>14</v>
      </c>
      <c r="B7" s="19">
        <f>SUBTOTAL(109,Дохід[Орієнтовно])</f>
        <v>63300</v>
      </c>
      <c r="C7" s="19">
        <f>SUBTOTAL(109,Дохід[Фактично])</f>
        <v>57450</v>
      </c>
      <c r="D7" s="50">
        <f>SUBTOTAL(109,Дохід[Різниця])</f>
        <v>-5850</v>
      </c>
      <c r="F7" s="45"/>
      <c r="G7" s="45"/>
    </row>
    <row r="8" spans="1:17" ht="30" customHeight="1" x14ac:dyDescent="0.25">
      <c r="F8" s="51"/>
      <c r="G8" s="51"/>
    </row>
    <row r="9" spans="1:17" ht="30" customHeight="1" x14ac:dyDescent="0.25">
      <c r="F9" s="51"/>
      <c r="G9" s="51"/>
    </row>
    <row r="10" spans="1:17" ht="30" customHeight="1" x14ac:dyDescent="0.25">
      <c r="F10" s="51"/>
      <c r="G10" s="51"/>
    </row>
    <row r="11" spans="1:17" ht="30" customHeight="1" x14ac:dyDescent="0.25">
      <c r="F11" s="51"/>
      <c r="G11" s="51"/>
    </row>
    <row r="12" spans="1:17" ht="30" customHeight="1" x14ac:dyDescent="0.25">
      <c r="F12" s="51"/>
      <c r="G12" s="51"/>
    </row>
    <row r="13" spans="1:17" ht="30" customHeight="1" x14ac:dyDescent="0.25">
      <c r="F13" s="51"/>
      <c r="G13" s="51"/>
    </row>
    <row r="14" spans="1:17" ht="30" customHeight="1" x14ac:dyDescent="0.25">
      <c r="F14" s="51"/>
      <c r="G14" s="51"/>
    </row>
    <row r="15" spans="1:17" ht="30" customHeight="1" x14ac:dyDescent="0.25">
      <c r="F15" s="51"/>
      <c r="G15" s="51"/>
    </row>
    <row r="16" spans="1:17" ht="30" customHeight="1" x14ac:dyDescent="0.25">
      <c r="F16" s="51"/>
      <c r="G16" s="51"/>
    </row>
    <row r="17" spans="6:7" ht="30" customHeight="1" x14ac:dyDescent="0.25">
      <c r="F17" s="51"/>
      <c r="G17" s="51"/>
    </row>
    <row r="18" spans="6:7" ht="30" customHeight="1" x14ac:dyDescent="0.25">
      <c r="F18" s="51"/>
      <c r="G18" s="51"/>
    </row>
    <row r="19" spans="6:7" ht="30" customHeight="1" x14ac:dyDescent="0.25">
      <c r="F19" s="51"/>
      <c r="G19" s="51"/>
    </row>
    <row r="20" spans="6:7" ht="30" customHeight="1" x14ac:dyDescent="0.25">
      <c r="F20" s="51"/>
      <c r="G20" s="51"/>
    </row>
    <row r="21" spans="6:7" ht="30" customHeight="1" x14ac:dyDescent="0.25">
      <c r="F21" s="51"/>
      <c r="G21" s="51"/>
    </row>
    <row r="22" spans="6:7" ht="30" customHeight="1" x14ac:dyDescent="0.25">
      <c r="F22" s="51"/>
      <c r="G22" s="51"/>
    </row>
    <row r="23" spans="6:7" ht="30" customHeight="1" x14ac:dyDescent="0.25">
      <c r="F23" s="51"/>
      <c r="G23" s="51"/>
    </row>
    <row r="24" spans="6:7" ht="30" customHeight="1" x14ac:dyDescent="0.25">
      <c r="F24" s="51"/>
      <c r="G24" s="51"/>
    </row>
    <row r="25" spans="6:7" ht="30" customHeight="1" x14ac:dyDescent="0.25">
      <c r="F25" s="51"/>
      <c r="G25" s="51"/>
    </row>
    <row r="26" spans="6:7" ht="30" customHeight="1" x14ac:dyDescent="0.25">
      <c r="F26" s="51"/>
      <c r="G26" s="51"/>
    </row>
    <row r="27" spans="6:7" ht="30" customHeight="1" x14ac:dyDescent="0.25">
      <c r="F27" s="51"/>
      <c r="G27" s="51"/>
    </row>
    <row r="28" spans="6:7" ht="30" customHeight="1" x14ac:dyDescent="0.25">
      <c r="F28" s="51"/>
      <c r="G28" s="51"/>
    </row>
    <row r="29" spans="6:7" ht="30" customHeight="1" x14ac:dyDescent="0.25">
      <c r="F29" s="51"/>
      <c r="G29" s="51"/>
    </row>
    <row r="30" spans="6:7" ht="30" customHeight="1" x14ac:dyDescent="0.25">
      <c r="F30" s="51"/>
      <c r="G30" s="51"/>
    </row>
    <row r="31" spans="6:7" ht="30" customHeight="1" x14ac:dyDescent="0.25">
      <c r="F31" s="51"/>
      <c r="G31" s="51"/>
    </row>
    <row r="32" spans="6:7" ht="30" customHeight="1" x14ac:dyDescent="0.25">
      <c r="F32" s="51"/>
      <c r="G32" s="51"/>
    </row>
    <row r="33" spans="6:7" ht="30" customHeight="1" x14ac:dyDescent="0.25">
      <c r="F33" s="51"/>
      <c r="G33" s="51"/>
    </row>
    <row r="34" spans="6:7" ht="30" customHeight="1" x14ac:dyDescent="0.25">
      <c r="F34" s="51"/>
      <c r="G34" s="51"/>
    </row>
    <row r="35" spans="6:7" ht="30" customHeight="1" x14ac:dyDescent="0.25">
      <c r="F35" s="51"/>
      <c r="G35" s="51"/>
    </row>
    <row r="36" spans="6:7" ht="30" customHeight="1" x14ac:dyDescent="0.25">
      <c r="F36" s="51"/>
      <c r="G36" s="51"/>
    </row>
    <row r="37" spans="6:7" ht="30" customHeight="1" x14ac:dyDescent="0.25">
      <c r="F37" s="51"/>
      <c r="G37" s="51"/>
    </row>
    <row r="38" spans="6:7" ht="30" customHeight="1" x14ac:dyDescent="0.25">
      <c r="F38" s="51"/>
      <c r="G38" s="51"/>
    </row>
    <row r="39" spans="6:7" ht="30" customHeight="1" x14ac:dyDescent="0.25">
      <c r="F39" s="51"/>
      <c r="G39" s="51"/>
    </row>
    <row r="40" spans="6:7" ht="30" customHeight="1" x14ac:dyDescent="0.25">
      <c r="F40" s="51"/>
      <c r="G40" s="51"/>
    </row>
    <row r="41" spans="6:7" ht="30" customHeight="1" x14ac:dyDescent="0.25">
      <c r="F41" s="51"/>
      <c r="G41" s="51"/>
    </row>
    <row r="42" spans="6:7" ht="30" customHeight="1" x14ac:dyDescent="0.25">
      <c r="F42" s="51"/>
      <c r="G42" s="51"/>
    </row>
    <row r="43" spans="6:7" ht="30" customHeight="1" x14ac:dyDescent="0.25">
      <c r="F43" s="51"/>
      <c r="G43" s="51"/>
    </row>
    <row r="44" spans="6:7" ht="30" customHeight="1" x14ac:dyDescent="0.25">
      <c r="F44" s="51"/>
      <c r="G44" s="51"/>
    </row>
    <row r="45" spans="6:7" ht="30" customHeight="1" x14ac:dyDescent="0.25">
      <c r="F45" s="51"/>
      <c r="G45" s="51"/>
    </row>
    <row r="46" spans="6:7" ht="30" customHeight="1" x14ac:dyDescent="0.25">
      <c r="F46" s="51"/>
      <c r="G46" s="51"/>
    </row>
    <row r="47" spans="6:7" ht="30" customHeight="1" x14ac:dyDescent="0.25">
      <c r="F47" s="51"/>
      <c r="G47" s="51"/>
    </row>
    <row r="48" spans="6:7" ht="30" customHeight="1" x14ac:dyDescent="0.25">
      <c r="F48" s="51"/>
      <c r="G48" s="51"/>
    </row>
    <row r="49" spans="6:7" ht="30" customHeight="1" x14ac:dyDescent="0.25">
      <c r="F49" s="51"/>
      <c r="G49" s="51"/>
    </row>
    <row r="50" spans="6:7" ht="30" customHeight="1" x14ac:dyDescent="0.25">
      <c r="F50" s="51"/>
      <c r="G50" s="51"/>
    </row>
    <row r="51" spans="6:7" ht="30" customHeight="1" x14ac:dyDescent="0.25">
      <c r="F51" s="51"/>
      <c r="G51" s="51"/>
    </row>
    <row r="52" spans="6:7" ht="30" customHeight="1" x14ac:dyDescent="0.25">
      <c r="F52" s="51"/>
      <c r="G52" s="51"/>
    </row>
    <row r="53" spans="6:7" ht="30" customHeight="1" x14ac:dyDescent="0.25">
      <c r="F53" s="51"/>
      <c r="G53" s="51"/>
    </row>
    <row r="54" spans="6:7" ht="30" customHeight="1" x14ac:dyDescent="0.25">
      <c r="F54" s="51"/>
      <c r="G54" s="51"/>
    </row>
    <row r="55" spans="6:7" ht="30" customHeight="1" x14ac:dyDescent="0.25">
      <c r="F55" s="51"/>
      <c r="G55" s="51"/>
    </row>
    <row r="56" spans="6:7" ht="30" customHeight="1" x14ac:dyDescent="0.25">
      <c r="F56" s="51"/>
      <c r="G56" s="51"/>
    </row>
    <row r="57" spans="6:7" ht="30" customHeight="1" x14ac:dyDescent="0.25">
      <c r="F57" s="51"/>
      <c r="G57" s="51"/>
    </row>
    <row r="58" spans="6:7" ht="30" customHeight="1" x14ac:dyDescent="0.25">
      <c r="F58" s="51"/>
      <c r="G58" s="51"/>
    </row>
    <row r="59" spans="6:7" ht="30" customHeight="1" x14ac:dyDescent="0.25">
      <c r="F59" s="51"/>
      <c r="G59" s="51"/>
    </row>
    <row r="60" spans="6:7" ht="30" customHeight="1" x14ac:dyDescent="0.25">
      <c r="F60" s="51"/>
      <c r="G60" s="51"/>
    </row>
    <row r="61" spans="6:7" ht="30" customHeight="1" x14ac:dyDescent="0.25">
      <c r="F61" s="51"/>
      <c r="G61" s="51"/>
    </row>
    <row r="62" spans="6:7" ht="30" customHeight="1" x14ac:dyDescent="0.25">
      <c r="F62" s="51"/>
      <c r="G62" s="51"/>
    </row>
    <row r="63" spans="6:7" ht="30" customHeight="1" x14ac:dyDescent="0.25">
      <c r="F63" s="51"/>
      <c r="G63" s="51"/>
    </row>
    <row r="64" spans="6:7" ht="30" customHeight="1" x14ac:dyDescent="0.25">
      <c r="F64" s="51"/>
      <c r="G64" s="51"/>
    </row>
    <row r="65" spans="6:7" ht="30" customHeight="1" x14ac:dyDescent="0.25">
      <c r="F65" s="51"/>
      <c r="G65" s="51"/>
    </row>
    <row r="66" spans="6:7" ht="30" customHeight="1" x14ac:dyDescent="0.25">
      <c r="F66" s="51"/>
      <c r="G66" s="51"/>
    </row>
    <row r="67" spans="6:7" ht="30" customHeight="1" x14ac:dyDescent="0.25">
      <c r="F67" s="51"/>
      <c r="G67" s="51"/>
    </row>
    <row r="68" spans="6:7" ht="30" customHeight="1" x14ac:dyDescent="0.25">
      <c r="F68" s="51"/>
      <c r="G68" s="51"/>
    </row>
    <row r="69" spans="6:7" ht="30" customHeight="1" x14ac:dyDescent="0.25">
      <c r="F69" s="51"/>
      <c r="G69" s="51"/>
    </row>
    <row r="70" spans="6:7" ht="30" customHeight="1" x14ac:dyDescent="0.25">
      <c r="F70" s="51"/>
      <c r="G70" s="51"/>
    </row>
    <row r="71" spans="6:7" ht="30" customHeight="1" x14ac:dyDescent="0.25">
      <c r="F71" s="51"/>
      <c r="G71" s="51"/>
    </row>
    <row r="72" spans="6:7" ht="30" customHeight="1" x14ac:dyDescent="0.25">
      <c r="F72" s="51"/>
      <c r="G72" s="51"/>
    </row>
    <row r="73" spans="6:7" ht="30" customHeight="1" x14ac:dyDescent="0.25">
      <c r="F73" s="51"/>
      <c r="G73" s="51"/>
    </row>
    <row r="74" spans="6:7" ht="30" customHeight="1" x14ac:dyDescent="0.25">
      <c r="F74" s="51"/>
      <c r="G74" s="51"/>
    </row>
    <row r="75" spans="6:7" ht="30" customHeight="1" x14ac:dyDescent="0.25">
      <c r="F75" s="51"/>
      <c r="G75" s="51"/>
    </row>
    <row r="76" spans="6:7" ht="30" customHeight="1" x14ac:dyDescent="0.25">
      <c r="F76" s="51"/>
      <c r="G76" s="51"/>
    </row>
    <row r="77" spans="6:7" ht="30" customHeight="1" x14ac:dyDescent="0.25">
      <c r="F77" s="51"/>
      <c r="G77" s="51"/>
    </row>
    <row r="78" spans="6:7" ht="30" customHeight="1" x14ac:dyDescent="0.25">
      <c r="F78" s="51"/>
      <c r="G78" s="51"/>
    </row>
    <row r="79" spans="6:7" ht="30" customHeight="1" x14ac:dyDescent="0.25">
      <c r="F79" s="51"/>
      <c r="G79" s="51"/>
    </row>
    <row r="80" spans="6:7" ht="30" customHeight="1" x14ac:dyDescent="0.25">
      <c r="F80" s="51"/>
      <c r="G80" s="51"/>
    </row>
    <row r="81" spans="6:7" ht="30" customHeight="1" x14ac:dyDescent="0.25">
      <c r="F81" s="51"/>
      <c r="G81" s="51"/>
    </row>
    <row r="82" spans="6:7" ht="30" customHeight="1" x14ac:dyDescent="0.25">
      <c r="F82" s="51"/>
      <c r="G82" s="51"/>
    </row>
    <row r="83" spans="6:7" ht="30" customHeight="1" x14ac:dyDescent="0.25">
      <c r="F83" s="51"/>
      <c r="G83" s="51"/>
    </row>
    <row r="84" spans="6:7" ht="30" customHeight="1" x14ac:dyDescent="0.25">
      <c r="F84" s="51"/>
      <c r="G84" s="51"/>
    </row>
    <row r="85" spans="6:7" ht="30" customHeight="1" x14ac:dyDescent="0.25">
      <c r="F85" s="51"/>
      <c r="G85" s="51"/>
    </row>
    <row r="86" spans="6:7" ht="30" customHeight="1" x14ac:dyDescent="0.25">
      <c r="F86" s="51"/>
      <c r="G86" s="51"/>
    </row>
    <row r="87" spans="6:7" ht="30" customHeight="1" x14ac:dyDescent="0.25">
      <c r="F87" s="51"/>
      <c r="G87" s="51"/>
    </row>
    <row r="88" spans="6:7" ht="30" customHeight="1" x14ac:dyDescent="0.25">
      <c r="F88" s="51"/>
      <c r="G88" s="51"/>
    </row>
    <row r="89" spans="6:7" ht="30" customHeight="1" x14ac:dyDescent="0.25">
      <c r="F89" s="51"/>
      <c r="G89" s="51"/>
    </row>
    <row r="90" spans="6:7" ht="30" customHeight="1" x14ac:dyDescent="0.25">
      <c r="F90" s="51"/>
      <c r="G90" s="51"/>
    </row>
    <row r="91" spans="6:7" ht="30" customHeight="1" x14ac:dyDescent="0.25">
      <c r="F91" s="51"/>
      <c r="G91" s="51"/>
    </row>
    <row r="92" spans="6:7" ht="30" customHeight="1" x14ac:dyDescent="0.25">
      <c r="F92" s="51"/>
      <c r="G92" s="51"/>
    </row>
    <row r="93" spans="6:7" ht="30" customHeight="1" x14ac:dyDescent="0.25">
      <c r="F93" s="51"/>
      <c r="G93" s="51"/>
    </row>
    <row r="94" spans="6:7" ht="30" customHeight="1" x14ac:dyDescent="0.25">
      <c r="F94" s="51"/>
      <c r="G94" s="51"/>
    </row>
    <row r="95" spans="6:7" ht="30" customHeight="1" x14ac:dyDescent="0.25">
      <c r="F95" s="51"/>
      <c r="G95" s="51"/>
    </row>
    <row r="96" spans="6:7" ht="30" customHeight="1" x14ac:dyDescent="0.25">
      <c r="F96" s="51"/>
      <c r="G96" s="51"/>
    </row>
    <row r="97" spans="6:7" ht="30" customHeight="1" x14ac:dyDescent="0.25">
      <c r="F97" s="51"/>
      <c r="G97" s="51"/>
    </row>
    <row r="98" spans="6:7" ht="30" customHeight="1" x14ac:dyDescent="0.25">
      <c r="F98" s="51"/>
      <c r="G98" s="51"/>
    </row>
    <row r="99" spans="6:7" ht="30" customHeight="1" x14ac:dyDescent="0.25">
      <c r="F99" s="51"/>
      <c r="G99" s="51"/>
    </row>
    <row r="100" spans="6:7" ht="30" customHeight="1" x14ac:dyDescent="0.25">
      <c r="F100" s="51"/>
      <c r="G100" s="51"/>
    </row>
    <row r="101" spans="6:7" ht="30" customHeight="1" x14ac:dyDescent="0.25">
      <c r="F101" s="51"/>
      <c r="G101" s="51"/>
    </row>
    <row r="102" spans="6:7" ht="30" customHeight="1" x14ac:dyDescent="0.25">
      <c r="F102" s="51"/>
      <c r="G102" s="51"/>
    </row>
    <row r="103" spans="6:7" ht="30" customHeight="1" x14ac:dyDescent="0.25">
      <c r="F103" s="51"/>
      <c r="G103" s="51"/>
    </row>
    <row r="104" spans="6:7" ht="30" customHeight="1" x14ac:dyDescent="0.25">
      <c r="F104" s="51"/>
      <c r="G104" s="51"/>
    </row>
    <row r="105" spans="6:7" ht="30" customHeight="1" x14ac:dyDescent="0.25">
      <c r="F105" s="51"/>
      <c r="G105" s="51"/>
    </row>
    <row r="106" spans="6:7" ht="30" customHeight="1" x14ac:dyDescent="0.25">
      <c r="F106" s="51"/>
      <c r="G106" s="51"/>
    </row>
    <row r="107" spans="6:7" ht="30" customHeight="1" x14ac:dyDescent="0.25">
      <c r="F107" s="51"/>
      <c r="G107" s="51"/>
    </row>
    <row r="108" spans="6:7" ht="30" customHeight="1" x14ac:dyDescent="0.25">
      <c r="F108" s="51"/>
      <c r="G108" s="51"/>
    </row>
    <row r="109" spans="6:7" ht="30" customHeight="1" x14ac:dyDescent="0.25">
      <c r="F109" s="51"/>
      <c r="G109" s="51"/>
    </row>
    <row r="110" spans="6:7" ht="30" customHeight="1" x14ac:dyDescent="0.25">
      <c r="F110" s="51"/>
      <c r="G110" s="51"/>
    </row>
    <row r="111" spans="6:7" ht="30" customHeight="1" x14ac:dyDescent="0.25">
      <c r="F111" s="51"/>
      <c r="G111" s="51"/>
    </row>
    <row r="112" spans="6:7" ht="30" customHeight="1" x14ac:dyDescent="0.25">
      <c r="F112" s="51"/>
      <c r="G112" s="51"/>
    </row>
    <row r="113" spans="6:7" ht="30" customHeight="1" x14ac:dyDescent="0.25">
      <c r="F113" s="51"/>
      <c r="G113" s="51"/>
    </row>
    <row r="114" spans="6:7" ht="30" customHeight="1" x14ac:dyDescent="0.25">
      <c r="F114" s="51"/>
      <c r="G114" s="51"/>
    </row>
    <row r="115" spans="6:7" ht="30" customHeight="1" x14ac:dyDescent="0.25">
      <c r="F115" s="51"/>
      <c r="G115" s="51"/>
    </row>
    <row r="116" spans="6:7" ht="30" customHeight="1" x14ac:dyDescent="0.25">
      <c r="F116" s="51"/>
      <c r="G116" s="51"/>
    </row>
    <row r="117" spans="6:7" ht="30" customHeight="1" x14ac:dyDescent="0.25">
      <c r="F117" s="51"/>
      <c r="G117" s="51"/>
    </row>
    <row r="118" spans="6:7" ht="30" customHeight="1" x14ac:dyDescent="0.25">
      <c r="F118" s="51"/>
      <c r="G118" s="51"/>
    </row>
    <row r="119" spans="6:7" ht="30" customHeight="1" x14ac:dyDescent="0.25">
      <c r="F119" s="51"/>
      <c r="G119" s="51"/>
    </row>
    <row r="120" spans="6:7" ht="30" customHeight="1" x14ac:dyDescent="0.25">
      <c r="F120" s="51"/>
      <c r="G120" s="51"/>
    </row>
    <row r="121" spans="6:7" ht="30" customHeight="1" x14ac:dyDescent="0.25">
      <c r="F121" s="51"/>
      <c r="G121" s="51"/>
    </row>
    <row r="122" spans="6:7" ht="30" customHeight="1" x14ac:dyDescent="0.25">
      <c r="F122" s="51"/>
      <c r="G122" s="51"/>
    </row>
    <row r="123" spans="6:7" ht="30" customHeight="1" x14ac:dyDescent="0.25">
      <c r="F123" s="51"/>
      <c r="G123" s="51"/>
    </row>
    <row r="124" spans="6:7" ht="30" customHeight="1" x14ac:dyDescent="0.25">
      <c r="F124" s="51"/>
      <c r="G124" s="51"/>
    </row>
    <row r="125" spans="6:7" ht="30" customHeight="1" x14ac:dyDescent="0.25">
      <c r="F125" s="51"/>
      <c r="G125" s="51"/>
    </row>
    <row r="126" spans="6:7" ht="30" customHeight="1" x14ac:dyDescent="0.25">
      <c r="F126" s="51"/>
      <c r="G126" s="51"/>
    </row>
  </sheetData>
  <sheetProtection insertColumns="0" insertRows="0" deleteColumns="0" deleteRows="0" selectLockedCells="1" autoFilter="0"/>
  <dataConsolidate/>
  <conditionalFormatting sqref="A4:D6">
    <cfRule type="cellIs" dxfId="46" priority="3" operator="lessThan">
      <formula>0</formula>
    </cfRule>
  </conditionalFormatting>
  <dataValidations count="9">
    <dataValidation allowBlank="1" showInputMessage="1" showErrorMessage="1" errorTitle="ОПОВІЩЕННЯ" error="Цю клітинку буде заповнено автоматично, і до неї не можна буде вводити будь-які інші дані, щоб не порушити обчислення на цьому аркуші." sqref="D4:D6" xr:uid="{00000000-0002-0000-0100-000001000000}"/>
    <dataValidation allowBlank="1" showInputMessage="1" showErrorMessage="1" prompt="У стовпець під цим заголовком введіть відомості про доходи. Шукайте певні записи за допомогою фільтрів у заголовку." sqref="A3" xr:uid="{00000000-0002-0000-0100-000002000000}"/>
    <dataValidation allowBlank="1" showInputMessage="1" showErrorMessage="1" prompt="У стовпець під цим заголовком введіть орієнтовну суму." sqref="B3" xr:uid="{00000000-0002-0000-0100-000003000000}"/>
    <dataValidation allowBlank="1" showInputMessage="1" showErrorMessage="1" prompt="У стовпець під цим заголовком введіть фактичну суму." sqref="C3" xr:uid="{00000000-0002-0000-0100-000004000000}"/>
    <dataValidation allowBlank="1" showInputMessage="1" showErrorMessage="1" prompt="Різниця орієнтовного та фактичного доходів автоматично обчислюється в стовпці під цим заголовком." sqref="D3" xr:uid="{00000000-0002-0000-0100-000005000000}"/>
    <dataValidation allowBlank="1" showInputMessage="1" showErrorMessage="1" prompt="Введіть назву компанії в цій клітинці" sqref="A1" xr:uid="{2A149E05-4175-4885-9F7A-AC424C516CAB}"/>
    <dataValidation allowBlank="1" showInputMessage="1" showErrorMessage="1" prompt="Введіть дату в цю клітинку" sqref="D1" xr:uid="{9A03F494-017A-4E21-8D5E-DBDE186E011A}"/>
    <dataValidation type="custom" allowBlank="1" showInputMessage="1" showErrorMessage="1" errorTitle="ОПОВІЩЕННЯ" error="Цю клітинку буде заповнено автоматично, і до неї не можна буде вводити будь-які інші дані, щоб не порушити обчислення на цьому аркуші." sqref="E3:E4" xr:uid="{00000000-0002-0000-0100-000000000000}">
      <formula1>LEN(E3)=""</formula1>
    </dataValidation>
    <dataValidation allowBlank="1" showInputMessage="1" showErrorMessage="1" prompt="Назва аркуша міститься в цій клітинці. Введіть дату в клітинку D1. Підсумкові значення бюджету автоматично обчислюються в рядку &quot;Підсумки&quot;." sqref="A2" xr:uid="{F7400470-F5DA-4EA4-9E47-BDAB0E643C34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E3:E4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E18"/>
  <sheetViews>
    <sheetView showGridLines="0" zoomScaleNormal="100" workbookViewId="0"/>
  </sheetViews>
  <sheetFormatPr defaultColWidth="8.875" defaultRowHeight="30" customHeight="1" x14ac:dyDescent="0.25"/>
  <cols>
    <col min="1" max="1" width="43.25" style="6" customWidth="1"/>
    <col min="2" max="4" width="18.625" style="6" customWidth="1"/>
    <col min="5" max="6" width="4" style="6" customWidth="1"/>
    <col min="7" max="11" width="8.875" style="6"/>
    <col min="12" max="12" width="12.5" style="6" customWidth="1"/>
    <col min="13" max="16384" width="8.875" style="6"/>
  </cols>
  <sheetData>
    <row r="1" spans="1:5" ht="24" customHeight="1" x14ac:dyDescent="0.2">
      <c r="A1" s="21" t="s">
        <v>0</v>
      </c>
      <c r="B1" s="3"/>
      <c r="C1" s="4"/>
      <c r="D1" s="2" t="s">
        <v>9</v>
      </c>
      <c r="E1" s="5"/>
    </row>
    <row r="2" spans="1:5" ht="49.9" customHeight="1" x14ac:dyDescent="0.25">
      <c r="A2" s="7" t="s">
        <v>4</v>
      </c>
      <c r="B2" s="7"/>
      <c r="C2" s="7"/>
      <c r="D2" s="8"/>
      <c r="E2" s="9"/>
    </row>
    <row r="3" spans="1:5" ht="40.15" customHeight="1" x14ac:dyDescent="0.35">
      <c r="A3" s="10" t="s">
        <v>15</v>
      </c>
      <c r="B3" s="11" t="s">
        <v>7</v>
      </c>
      <c r="C3" s="11" t="s">
        <v>8</v>
      </c>
      <c r="D3" s="11" t="s">
        <v>10</v>
      </c>
      <c r="E3" s="12"/>
    </row>
    <row r="4" spans="1:5" ht="40.15" customHeight="1" x14ac:dyDescent="0.25">
      <c r="A4" s="13" t="s">
        <v>16</v>
      </c>
      <c r="B4" s="14">
        <v>9500</v>
      </c>
      <c r="C4" s="14">
        <v>9600</v>
      </c>
      <c r="D4" s="14">
        <f>ВитратиНаПерсонал[[#This Row],[Орієнтовно]]-ВитратиНаПерсонал[[#This Row],[Фактично]]</f>
        <v>-100</v>
      </c>
      <c r="E4" s="15"/>
    </row>
    <row r="5" spans="1:5" ht="40.15" customHeight="1" x14ac:dyDescent="0.25">
      <c r="A5" s="16" t="s">
        <v>41</v>
      </c>
      <c r="B5" s="17">
        <v>4000</v>
      </c>
      <c r="C5" s="17">
        <v>0</v>
      </c>
      <c r="D5" s="17">
        <f>ВитратиНаПерсонал[[#This Row],[Орієнтовно]]-ВитратиНаПерсонал[[#This Row],[Фактично]]</f>
        <v>4000</v>
      </c>
      <c r="E5" s="15"/>
    </row>
    <row r="6" spans="1:5" ht="40.15" customHeight="1" x14ac:dyDescent="0.25">
      <c r="A6" s="16" t="s">
        <v>17</v>
      </c>
      <c r="B6" s="17">
        <v>5000</v>
      </c>
      <c r="C6" s="17">
        <v>4500</v>
      </c>
      <c r="D6" s="17">
        <f>ВитратиНаПерсонал[[#This Row],[Орієнтовно]]-ВитратиНаПерсонал[[#This Row],[Фактично]]</f>
        <v>500</v>
      </c>
      <c r="E6" s="15"/>
    </row>
    <row r="7" spans="1:5" ht="40.15" customHeight="1" x14ac:dyDescent="0.25">
      <c r="A7" s="18" t="s">
        <v>18</v>
      </c>
      <c r="B7" s="19">
        <f>SUBTOTAL(109,ВитратиНаПерсонал[Орієнтовно])</f>
        <v>18500</v>
      </c>
      <c r="C7" s="19">
        <f>SUBTOTAL(109,ВитратиНаПерсонал[Фактично])</f>
        <v>14100</v>
      </c>
      <c r="D7" s="19">
        <f>SUBTOTAL(109,ВитратиНаПерсонал[Різниця])</f>
        <v>4400</v>
      </c>
      <c r="E7" s="20"/>
    </row>
    <row r="18" spans="4:4" ht="30" customHeight="1" x14ac:dyDescent="0.25">
      <c r="D18" s="6" t="s">
        <v>19</v>
      </c>
    </row>
  </sheetData>
  <sheetProtection insertColumns="0" insertRows="0" deleteColumns="0" deleteRows="0" selectLockedCells="1" autoFilter="0"/>
  <dataConsolidate/>
  <conditionalFormatting sqref="A4:D6">
    <cfRule type="cellIs" dxfId="45" priority="1" operator="lessThan">
      <formula>0</formula>
    </cfRule>
  </conditionalFormatting>
  <dataValidations count="9">
    <dataValidation allowBlank="1" showInputMessage="1" showErrorMessage="1" errorTitle="ОПОВІЩЕННЯ" error="Цю клітинку буде заповнено автоматично, і до неї не можна буде вводити будь-які інші дані, щоб не порушити обчислення на цьому аркуші." sqref="D4:D6" xr:uid="{00000000-0002-0000-0200-000000000000}"/>
    <dataValidation type="custom" allowBlank="1" showInputMessage="1" showErrorMessage="1" errorTitle="ОПОВІЩЕННЯ" error="Цю клітинку буде заповнено автоматично, і до неї не можна буде вводити будь-які інші дані, щоб не порушити обчислення на цьому аркуші." sqref="E4:E6" xr:uid="{00000000-0002-0000-0200-000001000000}">
      <formula1>LEN(E4)=""</formula1>
    </dataValidation>
    <dataValidation allowBlank="1" showInputMessage="1" showErrorMessage="1" prompt="У стовпець під цим заголовком введіть витрати на персонал. Шукайте певні записи за допомогою фільтрів у заголовку." sqref="A3" xr:uid="{00000000-0002-0000-0200-000002000000}"/>
    <dataValidation allowBlank="1" showInputMessage="1" showErrorMessage="1" prompt="У стовпець під цим заголовком введіть орієнтовну суму." sqref="B3" xr:uid="{00000000-0002-0000-0200-000003000000}"/>
    <dataValidation allowBlank="1" showInputMessage="1" showErrorMessage="1" prompt="У стовпець під цим заголовком введіть фактичну суму." sqref="C3" xr:uid="{00000000-0002-0000-0200-000004000000}"/>
    <dataValidation allowBlank="1" showInputMessage="1" showErrorMessage="1" prompt="Різниця орієнтовних і фактичних витрат на персонал автоматично обчислюється в стовпці під цим заголовком." sqref="D3" xr:uid="{00000000-0002-0000-0200-000005000000}"/>
    <dataValidation allowBlank="1" showInputMessage="1" showErrorMessage="1" prompt="Введіть назву компанії в цій клітинці" sqref="A1" xr:uid="{00000000-0002-0000-0200-000007000000}"/>
    <dataValidation allowBlank="1" showInputMessage="1" showErrorMessage="1" prompt="Назва аркуша міститься в цій клітинці. Введіть дату в клітинку D1. Підсумкові значення бюджету автоматично обчислюються в рядку &quot;Підсумки&quot;." sqref="A2 C2" xr:uid="{E37D6936-3DAC-4F30-884D-56D443DFA95D}"/>
    <dataValidation allowBlank="1" showInputMessage="1" showErrorMessage="1" prompt="Введіть дату в цю клітинку" sqref="D1" xr:uid="{2B1174DB-4877-43F4-8722-2B00610EB364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E4:E6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I24"/>
  <sheetViews>
    <sheetView showGridLines="0" zoomScaleNormal="100" workbookViewId="0"/>
  </sheetViews>
  <sheetFormatPr defaultColWidth="8.875" defaultRowHeight="30" customHeight="1" x14ac:dyDescent="0.25"/>
  <cols>
    <col min="1" max="1" width="49.375" style="54" bestFit="1" customWidth="1"/>
    <col min="2" max="4" width="18.625" style="54" customWidth="1"/>
    <col min="5" max="6" width="4" style="54" customWidth="1"/>
    <col min="7" max="16384" width="8.875" style="54"/>
  </cols>
  <sheetData>
    <row r="1" spans="1:5" ht="24" customHeight="1" x14ac:dyDescent="0.2">
      <c r="A1" s="3" t="s">
        <v>0</v>
      </c>
      <c r="B1" s="44"/>
      <c r="C1" s="52"/>
      <c r="D1" s="1" t="s">
        <v>9</v>
      </c>
      <c r="E1" s="53"/>
    </row>
    <row r="2" spans="1:5" ht="49.9" customHeight="1" x14ac:dyDescent="0.25">
      <c r="A2" s="55" t="s">
        <v>5</v>
      </c>
      <c r="B2" s="55"/>
      <c r="C2" s="55"/>
      <c r="D2" s="56"/>
      <c r="E2" s="57"/>
    </row>
    <row r="3" spans="1:5" ht="40.15" customHeight="1" x14ac:dyDescent="0.35">
      <c r="A3" s="58" t="s">
        <v>15</v>
      </c>
      <c r="B3" s="59" t="s">
        <v>7</v>
      </c>
      <c r="C3" s="59" t="s">
        <v>8</v>
      </c>
      <c r="D3" s="59" t="s">
        <v>10</v>
      </c>
      <c r="E3" s="60"/>
    </row>
    <row r="4" spans="1:5" ht="40.15" customHeight="1" x14ac:dyDescent="0.25">
      <c r="A4" s="61" t="s">
        <v>20</v>
      </c>
      <c r="B4" s="62">
        <v>3000</v>
      </c>
      <c r="C4" s="62">
        <v>2500</v>
      </c>
      <c r="D4" s="62">
        <f>ОпераційніВитрати[[#This Row],[Орієнтовно]]-ОпераційніВитрати[[#This Row],[Фактично]]</f>
        <v>500</v>
      </c>
      <c r="E4" s="63"/>
    </row>
    <row r="5" spans="1:5" ht="40.15" customHeight="1" x14ac:dyDescent="0.25">
      <c r="A5" s="64" t="s">
        <v>21</v>
      </c>
      <c r="B5" s="65">
        <v>2000</v>
      </c>
      <c r="C5" s="65">
        <v>2000</v>
      </c>
      <c r="D5" s="65">
        <f>ОпераційніВитрати[[#This Row],[Орієнтовно]]-ОпераційніВитрати[[#This Row],[Фактично]]</f>
        <v>0</v>
      </c>
      <c r="E5" s="63"/>
    </row>
    <row r="6" spans="1:5" ht="40.15" customHeight="1" x14ac:dyDescent="0.25">
      <c r="A6" s="64" t="s">
        <v>22</v>
      </c>
      <c r="B6" s="65">
        <v>1500</v>
      </c>
      <c r="C6" s="65">
        <v>2175</v>
      </c>
      <c r="D6" s="66">
        <f>ОпераційніВитрати[[#This Row],[Орієнтовно]]-ОпераційніВитрати[[#This Row],[Фактично]]</f>
        <v>-675</v>
      </c>
      <c r="E6" s="63"/>
    </row>
    <row r="7" spans="1:5" ht="40.15" customHeight="1" x14ac:dyDescent="0.25">
      <c r="A7" s="64" t="s">
        <v>23</v>
      </c>
      <c r="B7" s="65">
        <v>2000</v>
      </c>
      <c r="C7" s="65">
        <v>1500</v>
      </c>
      <c r="D7" s="65">
        <f>ОпераційніВитрати[[#This Row],[Орієнтовно]]-ОпераційніВитрати[[#This Row],[Фактично]]</f>
        <v>500</v>
      </c>
      <c r="E7" s="63"/>
    </row>
    <row r="8" spans="1:5" ht="40.15" customHeight="1" x14ac:dyDescent="0.25">
      <c r="A8" s="61" t="s">
        <v>24</v>
      </c>
      <c r="B8" s="62">
        <v>1000</v>
      </c>
      <c r="C8" s="62">
        <v>1000</v>
      </c>
      <c r="D8" s="62">
        <f>ОпераційніВитрати[[#This Row],[Орієнтовно]]-ОпераційніВитрати[[#This Row],[Фактично]]</f>
        <v>0</v>
      </c>
      <c r="E8" s="63"/>
    </row>
    <row r="9" spans="1:5" ht="40.15" customHeight="1" x14ac:dyDescent="0.25">
      <c r="A9" s="61" t="s">
        <v>25</v>
      </c>
      <c r="B9" s="62">
        <v>500</v>
      </c>
      <c r="C9" s="62">
        <v>525</v>
      </c>
      <c r="D9" s="62">
        <f>ОпераційніВитрати[[#This Row],[Орієнтовно]]-ОпераційніВитрати[[#This Row],[Фактично]]</f>
        <v>-25</v>
      </c>
      <c r="E9" s="63"/>
    </row>
    <row r="10" spans="1:5" ht="40.15" customHeight="1" x14ac:dyDescent="0.25">
      <c r="A10" s="61" t="s">
        <v>26</v>
      </c>
      <c r="B10" s="62">
        <v>1300</v>
      </c>
      <c r="C10" s="62">
        <v>1275</v>
      </c>
      <c r="D10" s="62">
        <f>ОпераційніВитрати[[#This Row],[Орієнтовно]]-ОпераційніВитрати[[#This Row],[Фактично]]</f>
        <v>25</v>
      </c>
      <c r="E10" s="63"/>
    </row>
    <row r="11" spans="1:5" ht="40.15" customHeight="1" x14ac:dyDescent="0.25">
      <c r="A11" s="61" t="s">
        <v>27</v>
      </c>
      <c r="B11" s="62">
        <v>2000</v>
      </c>
      <c r="C11" s="62">
        <v>2200</v>
      </c>
      <c r="D11" s="62">
        <f>ОпераційніВитрати[[#This Row],[Орієнтовно]]-ОпераційніВитрати[[#This Row],[Фактично]]</f>
        <v>-200</v>
      </c>
      <c r="E11" s="63"/>
    </row>
    <row r="12" spans="1:5" ht="40.15" customHeight="1" x14ac:dyDescent="0.25">
      <c r="A12" s="61" t="s">
        <v>28</v>
      </c>
      <c r="B12" s="62">
        <v>1000</v>
      </c>
      <c r="C12" s="62">
        <v>800</v>
      </c>
      <c r="D12" s="62">
        <f>ОпераційніВитрати[[#This Row],[Орієнтовно]]-ОпераційніВитрати[[#This Row],[Фактично]]</f>
        <v>200</v>
      </c>
      <c r="E12" s="63"/>
    </row>
    <row r="13" spans="1:5" ht="40.15" customHeight="1" x14ac:dyDescent="0.25">
      <c r="A13" s="61" t="s">
        <v>29</v>
      </c>
      <c r="B13" s="62">
        <v>4500</v>
      </c>
      <c r="C13" s="62">
        <v>4600</v>
      </c>
      <c r="D13" s="62">
        <f>ОпераційніВитрати[[#This Row],[Орієнтовно]]-ОпераційніВитрати[[#This Row],[Фактично]]</f>
        <v>-100</v>
      </c>
      <c r="E13" s="63"/>
    </row>
    <row r="14" spans="1:5" ht="40.15" customHeight="1" x14ac:dyDescent="0.25">
      <c r="A14" s="61" t="s">
        <v>30</v>
      </c>
      <c r="B14" s="62">
        <v>800</v>
      </c>
      <c r="C14" s="62">
        <v>750</v>
      </c>
      <c r="D14" s="62">
        <f>ОпераційніВитрати[[#This Row],[Орієнтовно]]-ОпераційніВитрати[[#This Row],[Фактично]]</f>
        <v>50</v>
      </c>
      <c r="E14" s="63"/>
    </row>
    <row r="15" spans="1:5" ht="40.15" customHeight="1" x14ac:dyDescent="0.25">
      <c r="A15" s="61" t="s">
        <v>31</v>
      </c>
      <c r="B15" s="62">
        <v>400</v>
      </c>
      <c r="C15" s="62">
        <v>350</v>
      </c>
      <c r="D15" s="62">
        <f>ОпераційніВитрати[[#This Row],[Орієнтовно]]-ОпераційніВитрати[[#This Row],[Фактично]]</f>
        <v>50</v>
      </c>
      <c r="E15" s="63"/>
    </row>
    <row r="16" spans="1:5" ht="40.15" customHeight="1" x14ac:dyDescent="0.25">
      <c r="A16" s="61" t="s">
        <v>32</v>
      </c>
      <c r="B16" s="62">
        <v>4100</v>
      </c>
      <c r="C16" s="62">
        <v>4500</v>
      </c>
      <c r="D16" s="62">
        <f>ОпераційніВитрати[[#This Row],[Орієнтовно]]-ОпераційніВитрати[[#This Row],[Фактично]]</f>
        <v>-400</v>
      </c>
      <c r="E16" s="63"/>
    </row>
    <row r="17" spans="1:9" ht="40.15" customHeight="1" x14ac:dyDescent="0.25">
      <c r="A17" s="61" t="s">
        <v>33</v>
      </c>
      <c r="B17" s="62">
        <v>350</v>
      </c>
      <c r="C17" s="62">
        <v>400</v>
      </c>
      <c r="D17" s="62">
        <f>ОпераційніВитрати[[#This Row],[Орієнтовно]]-ОпераційніВитрати[[#This Row],[Фактично]]</f>
        <v>-50</v>
      </c>
      <c r="E17" s="63"/>
    </row>
    <row r="18" spans="1:9" ht="40.15" customHeight="1" x14ac:dyDescent="0.25">
      <c r="A18" s="61" t="s">
        <v>34</v>
      </c>
      <c r="B18" s="62">
        <v>900</v>
      </c>
      <c r="C18" s="62">
        <v>840</v>
      </c>
      <c r="D18" s="62">
        <f>ОпераційніВитрати[[#This Row],[Орієнтовно]]-ОпераційніВитрати[[#This Row],[Фактично]]</f>
        <v>60</v>
      </c>
      <c r="E18" s="63"/>
      <c r="I18" s="54" t="s">
        <v>19</v>
      </c>
    </row>
    <row r="19" spans="1:9" ht="40.15" customHeight="1" x14ac:dyDescent="0.25">
      <c r="A19" s="61" t="s">
        <v>35</v>
      </c>
      <c r="B19" s="62">
        <v>5000</v>
      </c>
      <c r="C19" s="62">
        <v>4500</v>
      </c>
      <c r="D19" s="62">
        <f>ОпераційніВитрати[[#This Row],[Орієнтовно]]-ОпераційніВитрати[[#This Row],[Фактично]]</f>
        <v>500</v>
      </c>
      <c r="E19" s="63"/>
    </row>
    <row r="20" spans="1:9" ht="40.15" customHeight="1" x14ac:dyDescent="0.25">
      <c r="A20" s="61" t="s">
        <v>36</v>
      </c>
      <c r="B20" s="62">
        <v>3000</v>
      </c>
      <c r="C20" s="62">
        <v>3200</v>
      </c>
      <c r="D20" s="62">
        <f>ОпераційніВитрати[[#This Row],[Орієнтовно]]-ОпераційніВитрати[[#This Row],[Фактично]]</f>
        <v>-200</v>
      </c>
      <c r="E20" s="63"/>
    </row>
    <row r="21" spans="1:9" ht="40.15" customHeight="1" x14ac:dyDescent="0.25">
      <c r="A21" s="61" t="s">
        <v>37</v>
      </c>
      <c r="B21" s="62">
        <v>250</v>
      </c>
      <c r="C21" s="62">
        <v>280</v>
      </c>
      <c r="D21" s="62">
        <f>ОпераційніВитрати[[#This Row],[Орієнтовно]]-ОпераційніВитрати[[#This Row],[Фактично]]</f>
        <v>-30</v>
      </c>
      <c r="E21" s="63"/>
    </row>
    <row r="22" spans="1:9" ht="40.15" customHeight="1" x14ac:dyDescent="0.25">
      <c r="A22" s="61" t="s">
        <v>38</v>
      </c>
      <c r="B22" s="62">
        <v>1400</v>
      </c>
      <c r="C22" s="62">
        <v>1385</v>
      </c>
      <c r="D22" s="62">
        <f>ОпераційніВитрати[[#This Row],[Орієнтовно]]-ОпераційніВитрати[[#This Row],[Фактично]]</f>
        <v>15</v>
      </c>
      <c r="E22" s="63"/>
    </row>
    <row r="23" spans="1:9" ht="40.15" customHeight="1" x14ac:dyDescent="0.25">
      <c r="A23" s="61" t="s">
        <v>39</v>
      </c>
      <c r="B23" s="62">
        <v>1000</v>
      </c>
      <c r="C23" s="62">
        <v>750</v>
      </c>
      <c r="D23" s="62">
        <f>ОпераційніВитрати[[#This Row],[Орієнтовно]]-ОпераційніВитрати[[#This Row],[Фактично]]</f>
        <v>250</v>
      </c>
      <c r="E23" s="63"/>
    </row>
    <row r="24" spans="1:9" ht="40.15" customHeight="1" x14ac:dyDescent="0.25">
      <c r="A24" s="67" t="s">
        <v>40</v>
      </c>
      <c r="B24" s="68">
        <f>SUBTOTAL(109,ОпераційніВитрати[Орієнтовно])</f>
        <v>36000</v>
      </c>
      <c r="C24" s="68">
        <f>SUBTOTAL(109,ОпераційніВитрати[Фактично])</f>
        <v>35530</v>
      </c>
      <c r="D24" s="68">
        <f>SUBTOTAL(109,ОпераційніВитрати[Різниця])</f>
        <v>470</v>
      </c>
      <c r="E24" s="69"/>
    </row>
  </sheetData>
  <sheetProtection insertColumns="0" insertRows="0" deleteColumns="0" deleteRows="0" selectLockedCells="1" autoFilter="0"/>
  <dataConsolidate/>
  <conditionalFormatting sqref="A4:D23">
    <cfRule type="cellIs" dxfId="44" priority="1" operator="lessThan">
      <formula>0</formula>
    </cfRule>
  </conditionalFormatting>
  <dataValidations count="9">
    <dataValidation type="custom" allowBlank="1" showInputMessage="1" showErrorMessage="1" errorTitle="ОПОВІЩЕННЯ" error="Цю клітинку буде заповнено автоматично, і до неї не можна буде вводити будь-які інші дані, щоб не порушити обчислення на цьому аркуші." sqref="E4:E23" xr:uid="{00000000-0002-0000-0300-000000000000}">
      <formula1>LEN(E4)=""</formula1>
    </dataValidation>
    <dataValidation allowBlank="1" showInputMessage="1" showErrorMessage="1" errorTitle="ОПОВІЩЕННЯ" error="Цю клітинку буде заповнено автоматично, і до неї не можна буде вводити будь-які інші дані, щоб не порушити обчислення на цьому аркуші." sqref="D4:D23" xr:uid="{00000000-0002-0000-0300-000001000000}"/>
    <dataValidation allowBlank="1" showInputMessage="1" showErrorMessage="1" prompt="У стовпець під цим заголовком введіть операційні витрати. Шукайте певні записи за допомогою фільтрів у заголовку." sqref="A3" xr:uid="{00000000-0002-0000-0300-000002000000}"/>
    <dataValidation allowBlank="1" showInputMessage="1" showErrorMessage="1" prompt="У стовпець під цим заголовком введіть орієнтовну суму." sqref="B3" xr:uid="{00000000-0002-0000-0300-000003000000}"/>
    <dataValidation allowBlank="1" showInputMessage="1" showErrorMessage="1" prompt="У стовпець під цим заголовком введіть фактичну суму." sqref="C3" xr:uid="{00000000-0002-0000-0300-000004000000}"/>
    <dataValidation allowBlank="1" showInputMessage="1" showErrorMessage="1" prompt="Різниця орієнтовних і фактичних операційних витрат автоматично обчислюється в стовпці під цим заголовком." sqref="D3" xr:uid="{00000000-0002-0000-0300-000005000000}"/>
    <dataValidation allowBlank="1" showInputMessage="1" showErrorMessage="1" prompt="Введіть назву компанії в цій клітинці" sqref="A1" xr:uid="{00000000-0002-0000-0300-000008000000}"/>
    <dataValidation allowBlank="1" showInputMessage="1" showErrorMessage="1" prompt="Назва аркуша міститься в цій клітинці. Введіть дату в клітинку D1. Підсумкові значення бюджету автоматично обчислюються в рядку &quot;Підсумки&quot;." sqref="A2 C2" xr:uid="{884F6137-2FF6-45FB-901C-C3B6B6F34E7F}"/>
    <dataValidation allowBlank="1" showInputMessage="1" showErrorMessage="1" prompt="Введіть дату в цю клітинку" sqref="D1" xr:uid="{3CB43426-68E9-477E-8175-B949C18740F7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E4:E23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TM11785012</ap:Template>
  <ap:TotalTime>0</ap:TotalTime>
  <ap:DocSecurity>0</ap:DocSecurity>
  <ap:ScaleCrop>false</ap:ScaleCrop>
  <ap:HeadingPairs>
    <vt:vector baseType="variant" size="4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9</vt:i4>
      </vt:variant>
    </vt:vector>
  </ap:HeadingPairs>
  <ap:TitlesOfParts>
    <vt:vector baseType="lpstr" size="13">
      <vt:lpstr>Зведення бюджету</vt:lpstr>
      <vt:lpstr>Дохід</vt:lpstr>
      <vt:lpstr>Витрати на персонал</vt:lpstr>
      <vt:lpstr>Операційні витрати</vt:lpstr>
      <vt:lpstr>БЮДЖЕТ_Заголовок</vt:lpstr>
      <vt:lpstr>ЗаголовкаСтовпця1</vt:lpstr>
      <vt:lpstr>'Витрати на персонал'!Заголовки_для_друку</vt:lpstr>
      <vt:lpstr>Дохід!Заголовки_для_друку</vt:lpstr>
      <vt:lpstr>'Операційні витрати'!Заголовки_для_друку</vt:lpstr>
      <vt:lpstr>Заголовок2</vt:lpstr>
      <vt:lpstr>Заголовок3</vt:lpstr>
      <vt:lpstr>Заголовок4</vt:lpstr>
      <vt:lpstr>НАЗВА_КОМПАНІЇ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2021-12-06T21:22:32Z</dcterms:created>
  <dcterms:modified xsi:type="dcterms:W3CDTF">2022-01-05T03:50:00Z</dcterms:modified>
</cp:coreProperties>
</file>