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KR\Desktop\12\"/>
    </mc:Choice>
  </mc:AlternateContent>
  <bookViews>
    <workbookView xWindow="0" yWindow="0" windowWidth="19440" windowHeight="12570"/>
  </bookViews>
  <sheets>
    <sheet name="Список справ проекту 1" sheetId="1" r:id="rId1"/>
    <sheet name="Настройки й обчислення" sheetId="2" r:id="rId2"/>
  </sheets>
  <definedNames>
    <definedName name="lstВиділені_справи">'Настройки й обчислення'!$E$5:$E$15</definedName>
    <definedName name="valHЗавершення">'Настройки й обчислення'!$C$18</definedName>
    <definedName name="valHПочаток">'Настройки й обчислення'!$C$19</definedName>
    <definedName name="Виділити_діяльність">'Список справ проекту 1'!$G$6</definedName>
    <definedName name="_xlnm.Print_Area" localSheetId="0">Скидання_області_друку</definedName>
    <definedName name="Скидання_області_друку">OFFSET('Список справ проекту 1'!$A:$H,0,0,COUNTA('Список справ проекту 1'!$B:$B)+5)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<sst xmlns="http://schemas.openxmlformats.org/spreadsheetml/2006/main" count="46" uniqueCount="42">
  <si>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Виконано, %</t>
  </si>
  <si>
    <t>Діяльність</t>
  </si>
  <si>
    <t>Примітки</t>
  </si>
  <si>
    <t>Бюджет</t>
  </si>
  <si>
    <t>Планування</t>
  </si>
  <si>
    <t>Підготовка</t>
  </si>
  <si>
    <t>Документація</t>
  </si>
  <si>
    <t>Передавання</t>
  </si>
  <si>
    <t>Подальша діяльність</t>
  </si>
  <si>
    <t>Перебіг</t>
  </si>
  <si>
    <t>Виділення на початку</t>
  </si>
  <si>
    <t>Виділення в кінці</t>
  </si>
  <si>
    <t>Завдання A</t>
  </si>
  <si>
    <t>Завдання Б</t>
  </si>
  <si>
    <t>Завдання В</t>
  </si>
  <si>
    <t>Завдання Г</t>
  </si>
  <si>
    <t>Початок після завершення завдання Б</t>
  </si>
  <si>
    <t>Завершує:</t>
  </si>
  <si>
    <t>Термін:</t>
  </si>
  <si>
    <t>Кирило Крилацький</t>
  </si>
  <si>
    <t>Термін</t>
  </si>
  <si>
    <t>Виділення діяльності</t>
  </si>
  <si>
    <t>Ця таблиця відображає настройки й обчислення розкривного списку «Виділення діяльності».
Будь-які внесені зміни можуть призвести до помилок або обмеження функціональності.</t>
  </si>
  <si>
    <t xml:space="preserve">     Цей тиждень</t>
  </si>
  <si>
    <t xml:space="preserve">     Цей місяць</t>
  </si>
  <si>
    <t xml:space="preserve">     Цей квартал</t>
  </si>
  <si>
    <t xml:space="preserve">     Цей рік</t>
  </si>
  <si>
    <t xml:space="preserve">     Минулий тиждень</t>
  </si>
  <si>
    <t xml:space="preserve">     Минулий місяць</t>
  </si>
  <si>
    <t xml:space="preserve">     Минулий квартал</t>
  </si>
  <si>
    <t xml:space="preserve">     Минулий рік</t>
  </si>
  <si>
    <t>Термін:</t>
  </si>
  <si>
    <t>Інтервал:</t>
  </si>
  <si>
    <t>Початок:</t>
  </si>
  <si>
    <t>Завершення:</t>
  </si>
  <si>
    <t>Без виділення</t>
  </si>
  <si>
    <t xml:space="preserve"> </t>
  </si>
  <si>
    <t>Проект 1</t>
  </si>
  <si>
    <t>Список справ проекту</t>
  </si>
  <si>
    <t xml:space="preserve">     Цей тиждень [18 – 24 чер]</t>
  </si>
  <si>
    <t>Виділення:</t>
  </si>
  <si>
    <t>Настройки віділення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</si>
</sst>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#,##0.00&quot;₴&quot;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Відсотковий" xfId="2" builtinId="5"/>
    <cellStyle name="Грошовий" xfId="1" builtinId="4"/>
    <cellStyle name="Заголовок 1" xfId="4" builtinId="16" customBuiltin="1"/>
    <cellStyle name="Звичайний" xfId="0" builtinId="0" customBuiltin="1"/>
    <cellStyle name="Назва" xfId="3" builtinId="15" customBuiltin="1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#,##0.00&quot;₴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10</xdr:col>
      <xdr:colOff>361950</xdr:colOff>
      <xdr:row>13</xdr:row>
      <xdr:rowOff>47625</xdr:rowOff>
    </xdr:to>
    <xdr:sp macro="" textlink="">
      <xdr:nvSpPr>
        <xdr:cNvPr id="5" name="Порада з фільтрування або сортування" descr="Click the drop down arrows in the table header row to filter or sort your project information" title="Tip"/>
        <xdr:cNvSpPr/>
      </xdr:nvSpPr>
      <xdr:spPr>
        <a:xfrm>
          <a:off x="8458200" y="2076449"/>
          <a:ext cx="1657350" cy="11715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az-Cyrl-AZ" sz="1000" b="1">
              <a:solidFill>
                <a:schemeClr val="accent1">
                  <a:lumMod val="50000"/>
                </a:schemeClr>
              </a:solidFill>
            </a:rPr>
            <a:t>Порада</a:t>
          </a:r>
          <a:r>
            <a:rPr lang="az-Cyrl-AZ" sz="1000" b="0">
              <a:solidFill>
                <a:schemeClr val="accent1">
                  <a:lumMod val="50000"/>
                </a:schemeClr>
              </a:solidFill>
            </a:rPr>
            <a:t>. Клацайте стрілки розкривного списку в рядку заголовка стовпця, щоб відфільтрувати або відсортувати відомості про свій проект. </a:t>
          </a:r>
          <a:endParaRPr lang="en-US" sz="1000" b="0">
            <a:solidFill>
              <a:schemeClr val="accent1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Список_завдань" displayName="табл_Список_завдань" ref="B9:G18">
  <autoFilter ref="B9:G18"/>
  <tableColumns count="6">
    <tableColumn id="2" name="Діяльність" totalsRowDxfId="6"/>
    <tableColumn id="7" name="Термін" totalsRowDxfId="5"/>
    <tableColumn id="4" name="Бюджет" dataDxfId="4" totalsRowDxfId="3"/>
    <tableColumn id="1" name="Виконано, %" totalsRowDxfId="2"/>
    <tableColumn id="6" name="Перебіг" totalsRowDxfId="1">
      <calculatedColumnFormula>табл_Список_завдань[[#This Row],[Виконано, %]]</calculatedColumnFormula>
    </tableColumn>
    <tableColumn id="5" name="Примітки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Список справ проекту" altTextSummary="Відображено такі відомості про проект, як діяльність, бюджет, термін, відсоток і перебіг виконання, а також примітки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0.42578125" style="1" customWidth="1"/>
    <col min="3" max="3" width="14.28515625" style="1" customWidth="1"/>
    <col min="4" max="4" width="15.28515625" style="1" customWidth="1"/>
    <col min="5" max="5" width="18.5703125" style="1" customWidth="1"/>
    <col min="6" max="6" width="15" style="1" customWidth="1"/>
    <col min="7" max="7" width="36.425781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6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9" t="s">
        <v>19</v>
      </c>
      <c r="C6" s="11"/>
      <c r="D6" s="12"/>
      <c r="E6" s="28">
        <f ca="1">TODAY()+95</f>
        <v>41300</v>
      </c>
      <c r="F6" s="11"/>
      <c r="G6" s="27" t="s">
        <v>39</v>
      </c>
    </row>
    <row r="8" spans="2:8" s="2" customFormat="1" ht="24" customHeight="1" x14ac:dyDescent="0.2">
      <c r="B8" s="38" t="s">
        <v>37</v>
      </c>
      <c r="C8" s="38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15">
        <f t="shared" ref="C10" ca="1" si="0">TODAY()-90</f>
        <v>41115</v>
      </c>
      <c r="D10" s="37">
        <v>476</v>
      </c>
      <c r="E10" s="16">
        <v>0.25</v>
      </c>
      <c r="F10" s="16">
        <f>табл_Список_завдань[[#This Row],[Виконано, %]]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41203</v>
      </c>
      <c r="D11" s="37">
        <v>301</v>
      </c>
      <c r="E11" s="16">
        <v>0.1</v>
      </c>
      <c r="F11" s="16">
        <f>табл_Список_завдань[[#This Row],[Виконано, %]]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41198</v>
      </c>
      <c r="D12" s="37">
        <v>429</v>
      </c>
      <c r="E12" s="16">
        <v>0</v>
      </c>
      <c r="F12" s="16">
        <f>табл_Список_завдань[[#This Row],[Виконано, %]]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41225</v>
      </c>
      <c r="D13" s="37">
        <v>332</v>
      </c>
      <c r="E13" s="16">
        <v>0.7</v>
      </c>
      <c r="F13" s="16">
        <f>табл_Список_завдань[[#This Row],[Виконано, %]]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41245</v>
      </c>
      <c r="D14" s="37">
        <v>471</v>
      </c>
      <c r="E14" s="16">
        <v>0.1</v>
      </c>
      <c r="F14" s="16">
        <f>табл_Список_завдань[[#This Row],[Виконано, %]]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41250</v>
      </c>
      <c r="D15" s="37">
        <v>418</v>
      </c>
      <c r="E15" s="16">
        <v>1</v>
      </c>
      <c r="F15" s="16">
        <f>табл_Список_завдань[[#This Row],[Виконано, %]]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41260</v>
      </c>
      <c r="D16" s="37">
        <v>150</v>
      </c>
      <c r="E16" s="16">
        <v>0</v>
      </c>
      <c r="F16" s="16">
        <f>табл_Список_завдань[[#This Row],[Виконано, %]]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41275</v>
      </c>
      <c r="D17" s="37">
        <v>330</v>
      </c>
      <c r="E17" s="16">
        <v>0.25</v>
      </c>
      <c r="F17" s="16">
        <f>табл_Список_завдань[[#This Row],[Виконано, %]]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41295</v>
      </c>
      <c r="D18" s="37">
        <v>353</v>
      </c>
      <c r="E18" s="16">
        <v>0.5</v>
      </c>
      <c r="F18" s="16">
        <f>табл_Список_завдань[[#This Row],[Виконано, %]]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($C10&gt;=valHЗавершення)*($C10&lt;=valHПочаток)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lstВиділені_справи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3" style="4" customWidth="1"/>
    <col min="3" max="3" width="31.28515625" style="4" customWidth="1"/>
    <col min="4" max="4" width="32.28515625" style="4" customWidth="1"/>
    <col min="5" max="5" width="38.57031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41</v>
      </c>
      <c r="C3" s="7"/>
      <c r="D3" s="7"/>
      <c r="E3" s="7"/>
    </row>
    <row r="4" spans="2:6" ht="37.5" customHeight="1" x14ac:dyDescent="0.2">
      <c r="B4" s="39" t="s">
        <v>22</v>
      </c>
      <c r="C4" s="39"/>
      <c r="D4" s="39"/>
      <c r="E4" s="39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Без виділення</v>
      </c>
    </row>
    <row r="6" spans="2:6" s="9" customFormat="1" ht="18.75" customHeight="1" x14ac:dyDescent="0.2">
      <c r="B6" s="30" t="s">
        <v>32</v>
      </c>
      <c r="C6" s="31" t="s">
        <v>33</v>
      </c>
      <c r="D6" s="32" t="s">
        <v>34</v>
      </c>
      <c r="E6" s="33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41204</v>
      </c>
      <c r="D7" s="18">
        <f ca="1">C7+6</f>
        <v>41210</v>
      </c>
      <c r="E7" s="19" t="str">
        <f ca="1">B7&amp;" ["&amp;TEXT(C7,"d mmm")&amp;" - "&amp;TEXT(D7,"d mmm")&amp;"]"</f>
        <v xml:space="preserve">     Цей тиждень [22 Жов - 28 Жов]</v>
      </c>
    </row>
    <row r="8" spans="2:6" s="9" customFormat="1" ht="18.75" customHeight="1" x14ac:dyDescent="0.2">
      <c r="B8" s="20" t="s">
        <v>24</v>
      </c>
      <c r="C8" s="22">
        <f ca="1">EOMONTH(TODAY(),-1)+1</f>
        <v>41183</v>
      </c>
      <c r="D8" s="22">
        <f ca="1">EDATE(C8,1)-1</f>
        <v>41213</v>
      </c>
      <c r="E8" s="21" t="str">
        <f ca="1">B8&amp;" ["&amp;TEXT(C8,"d")&amp;" - "&amp;TEXT(D8,"d, mmm")&amp;"]"</f>
        <v xml:space="preserve">     Цей місяць [1 - 31, Жов]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41000</v>
      </c>
      <c r="D9" s="18">
        <f ca="1">EDATE(C9,4)-1</f>
        <v>41121</v>
      </c>
      <c r="E9" s="19" t="str">
        <f ca="1">B9&amp;" ["&amp;TEXT(C9,"d mmm")&amp;" - "&amp;TEXT(D9,"d mmm")&amp;"]"</f>
        <v xml:space="preserve">     Цей квартал [1 Кві - 31 Лип]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["&amp;TEXT(C10,"yyyy")&amp;"]"</f>
        <v xml:space="preserve">     Цей рік [2012]</v>
      </c>
    </row>
    <row r="11" spans="2:6" s="9" customFormat="1" ht="18.75" customHeight="1" x14ac:dyDescent="0.2">
      <c r="B11" s="34" t="s">
        <v>32</v>
      </c>
      <c r="C11" s="18"/>
      <c r="D11" s="18"/>
      <c r="E11" s="35" t="str">
        <f>B11</f>
        <v>Інтервал:</v>
      </c>
    </row>
    <row r="12" spans="2:6" s="9" customFormat="1" ht="18.75" customHeight="1" x14ac:dyDescent="0.2">
      <c r="B12" s="20" t="s">
        <v>27</v>
      </c>
      <c r="C12" s="22">
        <f ca="1">C7-7</f>
        <v>41197</v>
      </c>
      <c r="D12" s="22">
        <f ca="1">C12+6</f>
        <v>41203</v>
      </c>
      <c r="E12" s="21" t="str">
        <f ca="1">B12&amp;" ["&amp;TEXT(C12,"d mmm")&amp;" - "&amp;TEXT(D12,"d mmm")&amp;"]"</f>
        <v xml:space="preserve">     Минулий тиждень [15 Жов - 21 Жов]</v>
      </c>
    </row>
    <row r="13" spans="2:6" s="9" customFormat="1" ht="18.75" customHeight="1" x14ac:dyDescent="0.2">
      <c r="B13" s="17" t="s">
        <v>28</v>
      </c>
      <c r="C13" s="18">
        <f ca="1">EDATE(C8,-1)</f>
        <v>41153</v>
      </c>
      <c r="D13" s="18">
        <f ca="1">EDATE(C13,1)-1</f>
        <v>41182</v>
      </c>
      <c r="E13" s="19" t="str">
        <f ca="1">B13&amp;" ["&amp;TEXT(C13,"d")&amp;" - "&amp;TEXT(D13,"d, mmm")&amp;"]"</f>
        <v xml:space="preserve">     Минулий місяць [1 - 30, Вер]</v>
      </c>
    </row>
    <row r="14" spans="2:6" s="9" customFormat="1" ht="18.75" customHeight="1" x14ac:dyDescent="0.2">
      <c r="B14" s="20" t="s">
        <v>29</v>
      </c>
      <c r="C14" s="22">
        <f ca="1">EDATE(C9,-3)</f>
        <v>40909</v>
      </c>
      <c r="D14" s="22">
        <f ca="1">EDATE(C14,3)-1</f>
        <v>40999</v>
      </c>
      <c r="E14" s="21" t="str">
        <f ca="1">B14&amp;" ["&amp;TEXT(C14,"d mmm")&amp;" - "&amp;TEXT(D14,"d mmm")&amp;"]"</f>
        <v xml:space="preserve">     Минулий квартал [1 Січ - 31 Бер]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Минулий рік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40</v>
      </c>
      <c r="C17" s="24" t="str">
        <f ca="1">IFERROR(MATCH(Виділити_діяльність,lstВиділені_справи,0),"")</f>
        <v/>
      </c>
      <c r="D17" s="24" t="str">
        <f>Виділити_діяльність</f>
        <v xml:space="preserve">     Цей тиждень [18 – 24 чер]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2029-01-01T08:00:00+00:00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845884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 xsi:nil="true"/>
    <Markets xmlns="360401dd-760e-448c-b001-b4002b6d12d2"/>
    <OriginAsset xmlns="360401dd-760e-448c-b001-b4002b6d12d2" xsi:nil="true"/>
    <AssetStart xmlns="360401dd-760e-448c-b001-b4002b6d12d2">2012-06-28T22:28:16+00:00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217703</Value>
    </PublishStatusLookup>
    <APAuthor xmlns="360401dd-760e-448c-b001-b4002b6d12d2">
      <UserInfo>
        <DisplayName/>
        <AccountId>2566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 xsi:nil="true"/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false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 xsi:nil="true"/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LocMarketGroupTiers2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false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Spreadsheet Template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TP102929978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15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F9C745-E09A-4668-8378-93EF7953239B}"/>
</file>

<file path=customXml/itemProps2.xml><?xml version="1.0" encoding="utf-8"?>
<ds:datastoreItem xmlns:ds="http://schemas.openxmlformats.org/officeDocument/2006/customXml" ds:itemID="{CF14A3F8-E631-45ED-BAB0-F6B4C56D5460}"/>
</file>

<file path=customXml/itemProps3.xml><?xml version="1.0" encoding="utf-8"?>
<ds:datastoreItem xmlns:ds="http://schemas.openxmlformats.org/officeDocument/2006/customXml" ds:itemID="{02763FBE-3142-4E58-A488-BB93131C4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Список справ проекту 1</vt:lpstr>
      <vt:lpstr>Настройки й обчислення</vt:lpstr>
      <vt:lpstr>lstВиділені_справи</vt:lpstr>
      <vt:lpstr>valHЗавершення</vt:lpstr>
      <vt:lpstr>valHПочаток</vt:lpstr>
      <vt:lpstr>Виділити_діяльність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2012-06-20T19:13:14Z</dcterms:created>
  <dcterms:modified xsi:type="dcterms:W3CDTF">2012-10-23T12:03:45Z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