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E476A4FD-89AC-4207-A461-FF3DFC31349B}" xr6:coauthVersionLast="31" xr6:coauthVersionMax="38" xr10:uidLastSave="{00000000-0000-0000-0000-000000000000}"/>
  <bookViews>
    <workbookView xWindow="735" yWindow="-225" windowWidth="15480" windowHeight="11100" xr2:uid="{00000000-000D-0000-FFFF-FFFF00000000}"/>
  </bookViews>
  <sheets>
    <sheet name="Табель обліку часу працівника" sheetId="1" r:id="rId1"/>
    <sheet name="Підстановка_дняТижня" sheetId="2" r:id="rId2"/>
  </sheets>
  <definedNames>
    <definedName name="_3_8">'Табель обліку часу працівника'!$I$7:$N$7</definedName>
    <definedName name="_xlnm.Print_Area" localSheetId="0">'Табель обліку часу працівника'!$B$1:$Z$36</definedName>
    <definedName name="День_перший">'Табель обліку часу працівника'!$H$7</definedName>
    <definedName name="ОбластьЗаголовкаРядка1...E4">'Табель обліку часу працівника'!$B$4:$D$4</definedName>
    <definedName name="ОбластьЗаголовкаРядка2..X35.1">'Табель обліку часу працівника'!$B$33:$G$33</definedName>
    <definedName name="ОбластьЗаголовкаРядка3..Y22">'Табель обліку часу працівника'!$B$22:$G$22</definedName>
    <definedName name="ОбластьЗаголовкаРядка4..E36">'Табель обліку часу працівника'!$B$36:$D$36</definedName>
    <definedName name="ОбластьЗаголовкаРядка5..I36">'Табель обліку часу працівника'!$G$36:$H$36</definedName>
    <definedName name="ОбластьЗаголовкаРядка6..R36">'Табель обліку часу працівника'!$P$36:$Q$36</definedName>
    <definedName name="ОбластьЗаголовкаСтовпця1..G21.1">'Табель обліку часу працівника'!$B$8</definedName>
    <definedName name="ОбластьЗаголовкаСтовпця10..Y21.1">'Табель обліку часу працівника'!$W$6</definedName>
    <definedName name="ОбластьЗаголовкаСтовпця11..Z35.1">'Табель обліку часу працівника'!$Y$33:$Y$34</definedName>
    <definedName name="ОбластьЗаголовкаСтовпця2..N21.1">'Табель обліку часу працівника'!$H$7</definedName>
    <definedName name="ОбластьЗаголовкаСтовпця3..O21.1">'Табель обліку часу працівника'!$O$6</definedName>
    <definedName name="ОбластьЗаголовкаСтовпця4..V21.1">'Табель обліку часу працівника'!$P$7</definedName>
    <definedName name="ОбластьЗаголовкаСтовпця5..Y21.1">'Табель обліку часу працівника'!$W$6:$W$7</definedName>
    <definedName name="ОбластьЗаголовкаСтовпця6..G32.1">'Табель обліку часу працівника'!$B$25</definedName>
    <definedName name="ОбластьЗаголовкаСтовпця7..N32.1">'Табель обліку часу працівника'!$H$25</definedName>
    <definedName name="ОбластьЗаголовкаСтовпця8..O32.1">'Табель обліку часу працівника'!$O$24:$O$25</definedName>
    <definedName name="ОбластьЗаголовкаСтовпця9..V32.1">'Табель обліку часу працівника'!$P$24</definedName>
    <definedName name="ОКРУГЛИТИ">'Табель обліку часу працівника'!$H$34</definedName>
    <definedName name="Остання_дата">'Табель обліку часу працівника'!$E$4</definedName>
    <definedName name="Тиждень_1_ПГ">'Табель обліку часу працівника'!$H$25:$N$32</definedName>
    <definedName name="Тиждень_1_Робочі">'Табель обліку часу працівника'!$H$9:$N$21</definedName>
    <definedName name="Тиждень_2_ПГ">'Табель обліку часу працівника'!$P$26:$V$32</definedName>
    <definedName name="Тиждень_2_Робочі">'Табель обліку часу працівника'!$P$9:$V$21</definedName>
    <definedName name="Усього_робочих_годин">'Табель обліку часу працівника'!$Z$35</definedName>
  </definedNames>
  <calcPr calcId="179017"/>
</workbook>
</file>

<file path=xl/calcChain.xml><?xml version="1.0" encoding="utf-8"?>
<calcChain xmlns="http://schemas.openxmlformats.org/spreadsheetml/2006/main">
  <c r="H25" i="1" l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H8" i="1"/>
  <c r="V7" i="1"/>
  <c r="U7" i="1"/>
  <c r="T7" i="1"/>
  <c r="S7" i="1"/>
  <c r="R7" i="1"/>
  <c r="Q7" i="1"/>
  <c r="P7" i="1"/>
  <c r="N7" i="1"/>
  <c r="M7" i="1"/>
  <c r="L7" i="1"/>
  <c r="K7" i="1"/>
  <c r="J7" i="1"/>
  <c r="I7" i="1"/>
  <c r="N33" i="1" l="1"/>
  <c r="M33" i="1"/>
  <c r="L33" i="1"/>
  <c r="K33" i="1"/>
  <c r="J33" i="1"/>
  <c r="I33" i="1"/>
  <c r="H33" i="1"/>
  <c r="M25" i="1" l="1"/>
  <c r="L25" i="1"/>
  <c r="J25" i="1"/>
  <c r="I25" i="1"/>
  <c r="K25" i="1"/>
  <c r="V25" i="1"/>
  <c r="U25" i="1"/>
  <c r="T25" i="1"/>
  <c r="S25" i="1"/>
  <c r="R25" i="1"/>
  <c r="Q25" i="1"/>
  <c r="P25" i="1"/>
  <c r="N25" i="1"/>
  <c r="E4" i="1" l="1"/>
  <c r="U8" i="1"/>
  <c r="T8" i="1"/>
  <c r="S8" i="1"/>
  <c r="R8" i="1"/>
  <c r="Q8" i="1"/>
  <c r="P8" i="1"/>
  <c r="N8" i="1"/>
  <c r="M8" i="1"/>
  <c r="L8" i="1"/>
  <c r="K8" i="1"/>
  <c r="J8" i="1"/>
  <c r="I8" i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<sst xmlns="http://schemas.openxmlformats.org/spreadsheetml/2006/main" count="47" uniqueCount="39">
  <si>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КАРТКА ОБЛІКУ ЧАСУ ОПЕРАЦІОНІСТІВ</t>
  </si>
  <si>
    <t>Дата нарахування зарплати</t>
  </si>
  <si>
    <t>РОБОЧІ ГОДИНИ:</t>
  </si>
  <si>
    <t>Завдання</t>
  </si>
  <si>
    <t xml:space="preserve">Усього робочих годин   </t>
  </si>
  <si>
    <t>ПОНАДНОРМОВІ ГОДИНИ:</t>
  </si>
  <si>
    <t xml:space="preserve">Усього понаднормових годин     </t>
  </si>
  <si>
    <t xml:space="preserve">Понаднормові компенсовані     </t>
  </si>
  <si>
    <t xml:space="preserve">Понаднормові оплачені     </t>
  </si>
  <si>
    <t xml:space="preserve">Працівник </t>
  </si>
  <si>
    <t>Розт.</t>
  </si>
  <si>
    <t>№ наряду</t>
  </si>
  <si>
    <t>Дата:</t>
  </si>
  <si>
    <t>Опис роботи</t>
  </si>
  <si>
    <t>Ім’я працівника</t>
  </si>
  <si>
    <t>Номер працівника</t>
  </si>
  <si>
    <t>Посада</t>
  </si>
  <si>
    <t>Код посади</t>
  </si>
  <si>
    <t xml:space="preserve">Керівник </t>
  </si>
  <si>
    <t>Робочі години
за
тиждень 1</t>
  </si>
  <si>
    <t>ПГ за тиждень 1</t>
  </si>
  <si>
    <t>Виберіть "Так" у клітинці праворуч, 
якщо потрібен дозвіл на переробіток</t>
  </si>
  <si>
    <t>Робочі години
за
тиждень 2</t>
  </si>
  <si>
    <t>ПГ за тиждень 2</t>
  </si>
  <si>
    <t>Усього
робочих
годин</t>
  </si>
  <si>
    <t>Усього ПГ</t>
  </si>
  <si>
    <t>Код оплати
для нарахування
зарплати</t>
  </si>
  <si>
    <t>Усього
годин
відпрацьовано</t>
  </si>
  <si>
    <t>Усього
годин
оплачено</t>
  </si>
  <si>
    <t>Номер
дня тижня</t>
  </si>
  <si>
    <t>Короткий запис
дня тижня</t>
  </si>
  <si>
    <t>Нд</t>
  </si>
  <si>
    <t>Пн</t>
  </si>
  <si>
    <t>Вт</t>
  </si>
  <si>
    <t>Ср</t>
  </si>
  <si>
    <t>Чт</t>
  </si>
  <si>
    <t>Пт</t>
  </si>
  <si>
    <t>Сб</t>
  </si>
  <si>
    <t>Код 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</si>
</sst>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FC22]d\ mmmm\ yyyy&quot; р.&quot;;@"/>
    <numFmt numFmtId="170" formatCode="dd\.mm\."/>
  </numFmts>
  <fonts count="25" x14ac:knownFonts="1">
    <font>
      <sz val="11"/>
      <name val="Arial Narrow"/>
      <family val="2"/>
      <scheme val="minor"/>
    </font>
    <font>
      <sz val="11"/>
      <color theme="1"/>
      <name val="Arial Narrow"/>
      <family val="2"/>
      <scheme val="minor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 Narrow"/>
      <family val="2"/>
      <scheme val="minor"/>
    </font>
    <font>
      <sz val="11"/>
      <color rgb="FF006100"/>
      <name val="Arial Narrow"/>
      <family val="2"/>
      <scheme val="minor"/>
    </font>
    <font>
      <sz val="11"/>
      <color rgb="FF9C0006"/>
      <name val="Arial Narrow"/>
      <family val="2"/>
      <scheme val="minor"/>
    </font>
    <font>
      <sz val="11"/>
      <color rgb="FF9C5700"/>
      <name val="Arial Narrow"/>
      <family val="2"/>
      <scheme val="minor"/>
    </font>
    <font>
      <sz val="11"/>
      <color rgb="FF3F3F76"/>
      <name val="Arial Narrow"/>
      <family val="2"/>
      <scheme val="minor"/>
    </font>
    <font>
      <b/>
      <sz val="11"/>
      <color rgb="FF3F3F3F"/>
      <name val="Arial Narrow"/>
      <family val="2"/>
      <scheme val="minor"/>
    </font>
    <font>
      <b/>
      <sz val="11"/>
      <color rgb="FFFA7D00"/>
      <name val="Arial Narrow"/>
      <family val="2"/>
      <scheme val="minor"/>
    </font>
    <font>
      <sz val="11"/>
      <color rgb="FFFA7D00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rgb="FFFF0000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1"/>
      <color theme="0"/>
      <name val="Arial Narrow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6" fillId="0" borderId="40" applyNumberFormat="0" applyFill="0" applyAlignment="0" applyProtection="0"/>
    <xf numFmtId="0" fontId="7" fillId="0" borderId="39" applyNumberFormat="0" applyFill="0" applyAlignment="0" applyProtection="0"/>
    <xf numFmtId="0" fontId="9" fillId="6" borderId="38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47" applyNumberFormat="0" applyAlignment="0" applyProtection="0"/>
    <xf numFmtId="0" fontId="18" fillId="11" borderId="48" applyNumberFormat="0" applyAlignment="0" applyProtection="0"/>
    <xf numFmtId="0" fontId="19" fillId="11" borderId="47" applyNumberFormat="0" applyAlignment="0" applyProtection="0"/>
    <xf numFmtId="0" fontId="20" fillId="0" borderId="49" applyNumberFormat="0" applyFill="0" applyAlignment="0" applyProtection="0"/>
    <xf numFmtId="0" fontId="21" fillId="12" borderId="50" applyNumberFormat="0" applyAlignment="0" applyProtection="0"/>
    <xf numFmtId="0" fontId="22" fillId="0" borderId="0" applyNumberFormat="0" applyFill="0" applyBorder="0" applyAlignment="0" applyProtection="0"/>
    <xf numFmtId="0" fontId="23" fillId="0" borderId="51" applyNumberFormat="0" applyFill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3">
    <xf numFmtId="0" fontId="0" fillId="0" borderId="0" xfId="0"/>
    <xf numFmtId="168" fontId="4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" fontId="11" fillId="4" borderId="7" xfId="0" quotePrefix="1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 applyProtection="1">
      <alignment horizontal="center" vertical="center"/>
    </xf>
    <xf numFmtId="168" fontId="11" fillId="4" borderId="35" xfId="0" applyNumberFormat="1" applyFont="1" applyFill="1" applyBorder="1" applyAlignment="1" applyProtection="1">
      <alignment horizontal="center" vertical="center"/>
    </xf>
    <xf numFmtId="168" fontId="11" fillId="4" borderId="36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1" fillId="0" borderId="0" xfId="0" applyNumberFormat="1" applyFont="1"/>
    <xf numFmtId="0" fontId="11" fillId="0" borderId="0" xfId="0" applyFont="1"/>
    <xf numFmtId="168" fontId="11" fillId="0" borderId="0" xfId="0" applyNumberFormat="1" applyFont="1" applyBorder="1" applyAlignment="1">
      <alignment vertical="center"/>
    </xf>
    <xf numFmtId="0" fontId="0" fillId="0" borderId="0" xfId="0" applyFont="1"/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68" fontId="11" fillId="0" borderId="11" xfId="0" applyNumberFormat="1" applyFont="1" applyBorder="1" applyAlignment="1" applyProtection="1">
      <alignment horizontal="center" vertical="center"/>
      <protection locked="0"/>
    </xf>
    <xf numFmtId="39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168" fontId="11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68" fontId="11" fillId="0" borderId="25" xfId="0" applyNumberFormat="1" applyFont="1" applyBorder="1" applyAlignment="1" applyProtection="1">
      <alignment horizontal="center" vertical="center"/>
      <protection locked="0"/>
    </xf>
    <xf numFmtId="39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vertical="center"/>
      <protection locked="0"/>
    </xf>
    <xf numFmtId="1" fontId="11" fillId="0" borderId="33" xfId="0" applyNumberFormat="1" applyFont="1" applyBorder="1" applyAlignment="1" applyProtection="1">
      <alignment vertical="center"/>
      <protection locked="0"/>
    </xf>
    <xf numFmtId="1" fontId="11" fillId="0" borderId="34" xfId="0" applyNumberFormat="1" applyFont="1" applyBorder="1" applyAlignment="1" applyProtection="1">
      <alignment vertical="center"/>
      <protection locked="0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8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9" fontId="11" fillId="4" borderId="37" xfId="0" applyNumberFormat="1" applyFont="1" applyFill="1" applyBorder="1" applyAlignment="1" applyProtection="1">
      <alignment horizontal="center"/>
    </xf>
    <xf numFmtId="170" fontId="11" fillId="4" borderId="7" xfId="0" applyNumberFormat="1" applyFont="1" applyFill="1" applyBorder="1" applyAlignment="1" applyProtection="1">
      <alignment horizontal="center" vertical="center"/>
      <protection locked="0"/>
    </xf>
    <xf numFmtId="170" fontId="11" fillId="4" borderId="7" xfId="0" applyNumberFormat="1" applyFont="1" applyFill="1" applyBorder="1" applyAlignment="1" applyProtection="1">
      <alignment horizontal="center" vertical="center"/>
    </xf>
    <xf numFmtId="170" fontId="11" fillId="4" borderId="35" xfId="0" applyNumberFormat="1" applyFont="1" applyFill="1" applyBorder="1" applyAlignment="1" applyProtection="1">
      <alignment horizontal="center" vertical="center"/>
    </xf>
    <xf numFmtId="170" fontId="11" fillId="4" borderId="36" xfId="0" applyNumberFormat="1" applyFont="1" applyFill="1" applyBorder="1" applyAlignment="1" applyProtection="1">
      <alignment horizontal="center" vertical="center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68" fontId="3" fillId="0" borderId="1" xfId="0" applyNumberFormat="1" applyFont="1" applyBorder="1" applyAlignment="1">
      <alignment vertical="center"/>
    </xf>
    <xf numFmtId="168" fontId="10" fillId="0" borderId="41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8" fontId="10" fillId="0" borderId="42" xfId="0" applyNumberFormat="1" applyFont="1" applyBorder="1" applyAlignment="1">
      <alignment horizontal="right" vertical="top" wrapText="1"/>
    </xf>
    <xf numFmtId="1" fontId="10" fillId="0" borderId="0" xfId="0" applyNumberFormat="1" applyFont="1" applyAlignment="1">
      <alignment horizontal="left"/>
    </xf>
    <xf numFmtId="1" fontId="10" fillId="0" borderId="3" xfId="0" applyNumberFormat="1" applyFont="1" applyBorder="1" applyAlignment="1">
      <alignment horizontal="left"/>
    </xf>
    <xf numFmtId="168" fontId="0" fillId="0" borderId="45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10" fillId="0" borderId="0" xfId="0" applyNumberFormat="1" applyFont="1" applyBorder="1" applyAlignment="1"/>
    <xf numFmtId="1" fontId="10" fillId="0" borderId="2" xfId="0" applyNumberFormat="1" applyFont="1" applyBorder="1" applyAlignment="1"/>
    <xf numFmtId="168" fontId="10" fillId="0" borderId="0" xfId="0" applyNumberFormat="1" applyFont="1" applyAlignment="1">
      <alignment horizontal="right"/>
    </xf>
    <xf numFmtId="168" fontId="10" fillId="0" borderId="2" xfId="0" applyNumberFormat="1" applyFont="1" applyBorder="1" applyAlignment="1">
      <alignment horizontal="right"/>
    </xf>
    <xf numFmtId="168" fontId="5" fillId="0" borderId="0" xfId="0" applyNumberFormat="1" applyFont="1" applyAlignment="1">
      <alignment vertical="top"/>
    </xf>
    <xf numFmtId="168" fontId="11" fillId="4" borderId="4" xfId="0" applyNumberFormat="1" applyFont="1" applyFill="1" applyBorder="1" applyAlignment="1">
      <alignment horizontal="center" wrapText="1"/>
    </xf>
    <xf numFmtId="168" fontId="11" fillId="4" borderId="6" xfId="0" applyNumberFormat="1" applyFont="1" applyFill="1" applyBorder="1" applyAlignment="1">
      <alignment horizontal="center"/>
    </xf>
    <xf numFmtId="168" fontId="11" fillId="4" borderId="8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left"/>
    </xf>
    <xf numFmtId="168" fontId="11" fillId="0" borderId="0" xfId="0" applyNumberFormat="1" applyFont="1" applyAlignment="1">
      <alignment horizontal="right"/>
    </xf>
    <xf numFmtId="168" fontId="11" fillId="0" borderId="0" xfId="0" quotePrefix="1" applyNumberFormat="1" applyFont="1" applyAlignment="1">
      <alignment horizontal="right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left"/>
    </xf>
    <xf numFmtId="168" fontId="10" fillId="0" borderId="42" xfId="0" applyNumberFormat="1" applyFont="1" applyBorder="1" applyAlignment="1">
      <alignment horizontal="right" vertical="center" wrapText="1"/>
    </xf>
    <xf numFmtId="168" fontId="10" fillId="0" borderId="43" xfId="0" applyNumberFormat="1" applyFont="1" applyBorder="1" applyAlignment="1">
      <alignment horizontal="right" vertical="center" wrapText="1"/>
    </xf>
    <xf numFmtId="168" fontId="10" fillId="0" borderId="0" xfId="0" applyNumberFormat="1" applyFont="1" applyBorder="1" applyAlignment="1">
      <alignment horizontal="right" vertical="center" wrapText="1"/>
    </xf>
    <xf numFmtId="168" fontId="10" fillId="0" borderId="44" xfId="0" applyNumberFormat="1" applyFont="1" applyBorder="1" applyAlignment="1">
      <alignment horizontal="right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Good" xfId="13" builtinId="26" customBuiltin="1"/>
    <cellStyle name="Heading 1" xfId="11" builtinId="16" customBuiltin="1"/>
    <cellStyle name="Heading 2" xfId="6" builtinId="17" customBuiltin="1"/>
    <cellStyle name="Heading 3" xfId="7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8" builtinId="10" customBuiltin="1"/>
    <cellStyle name="Output" xfId="17" builtinId="21" customBuiltin="1"/>
    <cellStyle name="Percent" xfId="5" builtinId="5" customBuiltin="1"/>
    <cellStyle name="Title" xfId="10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109375" defaultRowHeight="16.5" x14ac:dyDescent="0.3"/>
  <cols>
    <col min="1" max="1" width="2.7109375" customWidth="1"/>
    <col min="2" max="2" width="9.42578125" bestFit="1" customWidth="1"/>
    <col min="3" max="3" width="6.7109375" customWidth="1"/>
    <col min="4" max="4" width="17" customWidth="1"/>
    <col min="5" max="5" width="27.140625" customWidth="1"/>
    <col min="6" max="6" width="19.85546875" customWidth="1"/>
    <col min="7" max="7" width="11.28515625" bestFit="1" customWidth="1"/>
    <col min="8" max="14" width="7.28515625" customWidth="1"/>
    <col min="15" max="15" width="17.140625" customWidth="1"/>
    <col min="16" max="22" width="7.28515625" customWidth="1"/>
    <col min="23" max="25" width="21.7109375" customWidth="1"/>
    <col min="26" max="26" width="17.7109375" customWidth="1"/>
  </cols>
  <sheetData>
    <row r="1" spans="1:255" s="2" customFormat="1" ht="18" customHeight="1" x14ac:dyDescent="0.3">
      <c r="A1"/>
      <c r="B1" s="96" t="s">
        <v>0</v>
      </c>
      <c r="C1" s="96"/>
      <c r="D1" s="96"/>
      <c r="E1" s="96"/>
      <c r="F1" s="94" t="s">
        <v>14</v>
      </c>
      <c r="G1" s="94"/>
      <c r="H1" s="94"/>
      <c r="I1" s="94"/>
      <c r="J1" s="94"/>
      <c r="K1" s="82"/>
      <c r="L1" s="82"/>
      <c r="M1" s="82"/>
      <c r="N1" s="82"/>
      <c r="O1" s="82"/>
      <c r="P1" s="91" t="s">
        <v>21</v>
      </c>
      <c r="Q1" s="91"/>
      <c r="R1" s="91"/>
      <c r="S1" s="91"/>
      <c r="T1" s="91"/>
      <c r="U1" s="91"/>
      <c r="V1" s="91"/>
      <c r="W1" s="91"/>
      <c r="X1" s="91"/>
      <c r="Y1" s="86"/>
      <c r="Z1" s="1"/>
    </row>
    <row r="2" spans="1:255" s="18" customFormat="1" ht="9" customHeight="1" x14ac:dyDescent="0.3">
      <c r="A2"/>
      <c r="B2" s="96"/>
      <c r="C2" s="96"/>
      <c r="D2" s="96"/>
      <c r="E2" s="96"/>
      <c r="F2" s="94"/>
      <c r="G2" s="94"/>
      <c r="H2" s="94"/>
      <c r="I2" s="94"/>
      <c r="J2" s="94"/>
      <c r="K2" s="82"/>
      <c r="L2" s="82"/>
      <c r="M2" s="82"/>
      <c r="N2" s="82"/>
      <c r="O2" s="82"/>
      <c r="P2" s="91"/>
      <c r="Q2" s="91"/>
      <c r="R2" s="91"/>
      <c r="S2" s="91"/>
      <c r="T2" s="91"/>
      <c r="U2" s="91"/>
      <c r="V2" s="91"/>
      <c r="W2" s="91"/>
      <c r="X2" s="91"/>
      <c r="Y2" s="86"/>
    </row>
    <row r="3" spans="1:255" s="15" customFormat="1" ht="16.5" customHeight="1" x14ac:dyDescent="0.3">
      <c r="A3"/>
      <c r="B3" s="96"/>
      <c r="C3" s="96"/>
      <c r="D3" s="96"/>
      <c r="E3" s="96"/>
      <c r="F3" s="94"/>
      <c r="G3" s="94"/>
      <c r="H3" s="94"/>
      <c r="I3" s="94"/>
      <c r="J3" s="94"/>
      <c r="K3" s="83"/>
      <c r="L3" s="83"/>
      <c r="M3" s="83"/>
      <c r="N3" s="83"/>
      <c r="O3" s="83"/>
      <c r="P3" s="91"/>
      <c r="Q3" s="91"/>
      <c r="R3" s="91"/>
      <c r="S3" s="91"/>
      <c r="T3" s="91"/>
      <c r="U3" s="91"/>
      <c r="V3" s="91"/>
      <c r="W3" s="91"/>
      <c r="X3" s="91"/>
      <c r="Y3" s="86"/>
      <c r="Z3" s="18"/>
    </row>
    <row r="4" spans="1:255" s="15" customFormat="1" ht="15" customHeight="1" x14ac:dyDescent="0.3">
      <c r="A4"/>
      <c r="B4" s="88" t="s">
        <v>1</v>
      </c>
      <c r="C4" s="88"/>
      <c r="D4" s="89"/>
      <c r="E4" s="74">
        <f>V7</f>
        <v>45822</v>
      </c>
      <c r="F4" s="84" t="s">
        <v>15</v>
      </c>
      <c r="G4" s="85"/>
      <c r="H4" s="85"/>
      <c r="I4" s="85"/>
      <c r="J4" s="85"/>
      <c r="K4" s="90"/>
      <c r="L4" s="90"/>
      <c r="M4" s="90"/>
      <c r="N4" s="90"/>
      <c r="O4" s="90"/>
      <c r="P4" s="91"/>
      <c r="Q4" s="91"/>
      <c r="R4" s="91"/>
      <c r="S4" s="91"/>
      <c r="T4" s="91"/>
      <c r="U4" s="91"/>
      <c r="V4" s="91"/>
      <c r="W4" s="91"/>
      <c r="X4" s="91"/>
      <c r="Y4" s="86"/>
      <c r="Z4" s="16"/>
    </row>
    <row r="5" spans="1:255" s="15" customFormat="1" ht="15" customHeight="1" thickBot="1" x14ac:dyDescent="0.35">
      <c r="A5"/>
      <c r="B5" s="92" t="s">
        <v>2</v>
      </c>
      <c r="C5" s="92"/>
      <c r="D5" s="92"/>
      <c r="E5" s="94" t="s">
        <v>12</v>
      </c>
      <c r="F5" s="94"/>
      <c r="G5" s="94"/>
      <c r="H5" s="70"/>
      <c r="I5" s="70"/>
      <c r="J5" s="70"/>
      <c r="K5" s="71"/>
      <c r="L5" s="71"/>
      <c r="M5" s="71"/>
      <c r="N5" s="71"/>
      <c r="O5" s="71"/>
      <c r="P5" s="69"/>
      <c r="Q5" s="69"/>
      <c r="R5" s="69"/>
      <c r="S5" s="69"/>
      <c r="T5" s="69"/>
      <c r="U5" s="69"/>
      <c r="V5" s="69"/>
      <c r="W5" s="69"/>
      <c r="X5" s="69"/>
      <c r="Y5" s="68"/>
      <c r="Z5" s="16"/>
    </row>
    <row r="6" spans="1:255" s="15" customFormat="1" ht="17.25" customHeight="1" thickBot="1" x14ac:dyDescent="0.35">
      <c r="A6"/>
      <c r="B6" s="92"/>
      <c r="C6" s="92"/>
      <c r="D6" s="92"/>
      <c r="E6" s="94"/>
      <c r="F6" s="94"/>
      <c r="G6" s="94"/>
      <c r="K6"/>
      <c r="L6"/>
      <c r="M6"/>
      <c r="N6"/>
      <c r="O6" s="97" t="s">
        <v>19</v>
      </c>
      <c r="P6"/>
      <c r="Q6"/>
      <c r="R6"/>
      <c r="S6"/>
      <c r="T6"/>
      <c r="U6"/>
      <c r="V6"/>
      <c r="W6" s="97" t="s">
        <v>22</v>
      </c>
      <c r="X6" s="97" t="s">
        <v>24</v>
      </c>
      <c r="Y6" s="97" t="s">
        <v>26</v>
      </c>
      <c r="Z6" s="16"/>
    </row>
    <row r="7" spans="1:255" s="13" customFormat="1" ht="17.25" thickBot="1" x14ac:dyDescent="0.35">
      <c r="A7"/>
      <c r="B7" s="93"/>
      <c r="C7" s="93"/>
      <c r="D7" s="93"/>
      <c r="E7" s="95"/>
      <c r="F7" s="95"/>
      <c r="G7" s="95"/>
      <c r="H7" s="75">
        <v>45809</v>
      </c>
      <c r="I7" s="76">
        <f>День_перший+1</f>
        <v>45810</v>
      </c>
      <c r="J7" s="76">
        <f>День_перший+2</f>
        <v>45811</v>
      </c>
      <c r="K7" s="76">
        <f>День_перший+3</f>
        <v>45812</v>
      </c>
      <c r="L7" s="76">
        <f>День_перший+4</f>
        <v>45813</v>
      </c>
      <c r="M7" s="76">
        <f>День_перший+5</f>
        <v>45814</v>
      </c>
      <c r="N7" s="77">
        <f>День_перший+6</f>
        <v>45815</v>
      </c>
      <c r="O7" s="98"/>
      <c r="P7" s="78">
        <f>День_перший+7</f>
        <v>45816</v>
      </c>
      <c r="Q7" s="76">
        <f>День_перший+8</f>
        <v>45817</v>
      </c>
      <c r="R7" s="76">
        <f>День_перший+9</f>
        <v>45818</v>
      </c>
      <c r="S7" s="76">
        <f>День_перший+10</f>
        <v>45819</v>
      </c>
      <c r="T7" s="76">
        <f>День_перший+11</f>
        <v>45820</v>
      </c>
      <c r="U7" s="76">
        <f>День_перший+12</f>
        <v>45821</v>
      </c>
      <c r="V7" s="76">
        <f>День_перший+13</f>
        <v>45822</v>
      </c>
      <c r="W7" s="98"/>
      <c r="X7" s="98"/>
      <c r="Y7" s="98"/>
      <c r="Z7" s="14"/>
    </row>
    <row r="8" spans="1:255" s="12" customFormat="1" ht="15" customHeight="1" thickBot="1" x14ac:dyDescent="0.35">
      <c r="A8"/>
      <c r="B8" s="3" t="s">
        <v>3</v>
      </c>
      <c r="C8" s="4" t="s">
        <v>10</v>
      </c>
      <c r="D8" s="4" t="s">
        <v>11</v>
      </c>
      <c r="E8" s="5" t="s">
        <v>13</v>
      </c>
      <c r="F8" s="5" t="s">
        <v>16</v>
      </c>
      <c r="G8" s="5" t="s">
        <v>17</v>
      </c>
      <c r="H8" s="5" t="str">
        <f>VLOOKUP(WEEKDAY(День_перший),Підстановка_дняТижня!$B$2:$C$8,2)</f>
        <v>Нд</v>
      </c>
      <c r="I8" s="6" t="str">
        <f>VLOOKUP(WEEKDAY(I7),Підстановка_дняТижня!$B$2:$C$8,2)</f>
        <v>Пн</v>
      </c>
      <c r="J8" s="6" t="str">
        <f>VLOOKUP(WEEKDAY(J7),Підстановка_дняТижня!$B$2:$C$8,2)</f>
        <v>Вт</v>
      </c>
      <c r="K8" s="6" t="str">
        <f>VLOOKUP(WEEKDAY(K7),Підстановка_дняТижня!$B$2:$C$8,2)</f>
        <v>Ср</v>
      </c>
      <c r="L8" s="6" t="str">
        <f>VLOOKUP(WEEKDAY(L7),Підстановка_дняТижня!$B$2:$C$8,2)</f>
        <v>Чт</v>
      </c>
      <c r="M8" s="6" t="str">
        <f>VLOOKUP(WEEKDAY(M7),Підстановка_дняТижня!$B$2:$C$8,2)</f>
        <v>Пт</v>
      </c>
      <c r="N8" s="7" t="str">
        <f>VLOOKUP(WEEKDAY(N7),Підстановка_дняТижня!$B$2:$C$8,2)</f>
        <v>Сб</v>
      </c>
      <c r="O8" s="99"/>
      <c r="P8" s="8" t="str">
        <f>VLOOKUP(WEEKDAY(P7),Підстановка_дняТижня!$B$2:$C$8,2)</f>
        <v>Нд</v>
      </c>
      <c r="Q8" s="6" t="str">
        <f>VLOOKUP(WEEKDAY(Q7),Підстановка_дняТижня!$B$2:$C$8,2)</f>
        <v>Пн</v>
      </c>
      <c r="R8" s="6" t="str">
        <f>VLOOKUP(WEEKDAY(R7),Підстановка_дняТижня!$B$2:$C$8,2)</f>
        <v>Вт</v>
      </c>
      <c r="S8" s="6" t="str">
        <f>VLOOKUP(WEEKDAY(S7),Підстановка_дняТижня!$B$2:$C$8,2)</f>
        <v>Ср</v>
      </c>
      <c r="T8" s="6" t="str">
        <f>VLOOKUP(WEEKDAY(T7),Підстановка_дняТижня!$B$2:$C$8,2)</f>
        <v>Чт</v>
      </c>
      <c r="U8" s="6" t="str">
        <f>VLOOKUP(WEEKDAY(U7),Підстановка_дняТижня!$B$2:$C$8,2)</f>
        <v>Пт</v>
      </c>
      <c r="V8" s="7" t="str">
        <f>VLOOKUP(WEEKDAY(V7),Підстановка_дняТижня!$B$2:$C$8,2)</f>
        <v>Сб</v>
      </c>
      <c r="W8" s="99"/>
      <c r="X8" s="99"/>
      <c r="Y8" s="99"/>
      <c r="Z8" s="9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3" customFormat="1" ht="15" customHeight="1" thickBot="1" x14ac:dyDescent="0.35">
      <c r="A9"/>
      <c r="B9" s="19"/>
      <c r="C9" s="20"/>
      <c r="D9" s="21"/>
      <c r="E9" s="22"/>
      <c r="F9" s="22"/>
      <c r="G9" s="23"/>
      <c r="H9" s="24"/>
      <c r="I9" s="25"/>
      <c r="J9" s="25"/>
      <c r="K9" s="25"/>
      <c r="L9" s="25"/>
      <c r="M9" s="25"/>
      <c r="N9" s="26"/>
      <c r="O9" s="79">
        <f t="shared" ref="O9:O15" si="0">SUM(H9:N9)</f>
        <v>0</v>
      </c>
      <c r="P9" s="24"/>
      <c r="Q9" s="25"/>
      <c r="R9" s="25"/>
      <c r="S9" s="25"/>
      <c r="T9" s="25"/>
      <c r="U9" s="25"/>
      <c r="V9" s="26"/>
      <c r="W9" s="80">
        <f t="shared" ref="W9:W15" si="1">SUM(P9:V9)</f>
        <v>0</v>
      </c>
      <c r="X9" s="81">
        <f t="shared" ref="X9:X15" si="2">O9+W9</f>
        <v>0</v>
      </c>
      <c r="Y9" s="27"/>
      <c r="Z9" s="14"/>
      <c r="AD9" s="14"/>
      <c r="AE9" s="14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3" customFormat="1" ht="15" customHeight="1" thickBot="1" x14ac:dyDescent="0.35">
      <c r="A10"/>
      <c r="B10" s="28"/>
      <c r="C10" s="29"/>
      <c r="D10" s="30"/>
      <c r="E10" s="31"/>
      <c r="F10" s="31"/>
      <c r="G10" s="23"/>
      <c r="H10" s="32"/>
      <c r="I10" s="33"/>
      <c r="J10" s="33"/>
      <c r="K10" s="33"/>
      <c r="L10" s="33"/>
      <c r="M10" s="33"/>
      <c r="N10" s="34"/>
      <c r="O10" s="35">
        <f t="shared" si="0"/>
        <v>0</v>
      </c>
      <c r="P10" s="32"/>
      <c r="Q10" s="33"/>
      <c r="R10" s="33"/>
      <c r="S10" s="33"/>
      <c r="T10" s="33"/>
      <c r="U10" s="33"/>
      <c r="V10" s="34"/>
      <c r="W10" s="39">
        <f t="shared" si="1"/>
        <v>0</v>
      </c>
      <c r="X10" s="40">
        <f t="shared" si="2"/>
        <v>0</v>
      </c>
      <c r="Y10" s="27"/>
      <c r="Z10" s="14"/>
      <c r="AD10" s="14"/>
      <c r="AE10" s="14"/>
    </row>
    <row r="11" spans="1:255" s="13" customFormat="1" ht="15" customHeight="1" thickBot="1" x14ac:dyDescent="0.35">
      <c r="A11"/>
      <c r="B11" s="28"/>
      <c r="C11" s="29"/>
      <c r="D11" s="29"/>
      <c r="E11" s="31"/>
      <c r="F11" s="31"/>
      <c r="G11" s="23"/>
      <c r="H11" s="36"/>
      <c r="I11" s="37"/>
      <c r="J11" s="37"/>
      <c r="K11" s="37"/>
      <c r="L11" s="37"/>
      <c r="M11" s="37"/>
      <c r="N11" s="38"/>
      <c r="O11" s="35">
        <f t="shared" si="0"/>
        <v>0</v>
      </c>
      <c r="P11" s="36"/>
      <c r="Q11" s="37"/>
      <c r="R11" s="37"/>
      <c r="S11" s="37"/>
      <c r="T11" s="37"/>
      <c r="U11" s="37"/>
      <c r="V11" s="38"/>
      <c r="W11" s="39">
        <f t="shared" si="1"/>
        <v>0</v>
      </c>
      <c r="X11" s="40">
        <f t="shared" si="2"/>
        <v>0</v>
      </c>
      <c r="Y11" s="27"/>
      <c r="Z11" s="14"/>
      <c r="AD11" s="14"/>
      <c r="AE11" s="14"/>
    </row>
    <row r="12" spans="1:255" s="13" customFormat="1" ht="15" customHeight="1" thickBot="1" x14ac:dyDescent="0.35">
      <c r="A12"/>
      <c r="B12" s="28"/>
      <c r="C12" s="29"/>
      <c r="D12" s="29"/>
      <c r="E12" s="31"/>
      <c r="F12" s="31"/>
      <c r="G12" s="23"/>
      <c r="H12" s="32"/>
      <c r="I12" s="33"/>
      <c r="J12" s="33"/>
      <c r="K12" s="33"/>
      <c r="L12" s="33"/>
      <c r="M12" s="33"/>
      <c r="N12" s="34"/>
      <c r="O12" s="35">
        <f t="shared" si="0"/>
        <v>0</v>
      </c>
      <c r="P12" s="32"/>
      <c r="Q12" s="33"/>
      <c r="R12" s="33"/>
      <c r="S12" s="33"/>
      <c r="T12" s="33"/>
      <c r="U12" s="33"/>
      <c r="V12" s="34"/>
      <c r="W12" s="39">
        <f t="shared" si="1"/>
        <v>0</v>
      </c>
      <c r="X12" s="40">
        <f t="shared" si="2"/>
        <v>0</v>
      </c>
      <c r="Y12" s="27"/>
      <c r="Z12" s="14"/>
      <c r="AD12" s="14"/>
      <c r="AE12" s="14"/>
    </row>
    <row r="13" spans="1:255" s="13" customFormat="1" ht="15" customHeight="1" thickBot="1" x14ac:dyDescent="0.35">
      <c r="A13"/>
      <c r="B13" s="41"/>
      <c r="C13" s="29"/>
      <c r="D13" s="29"/>
      <c r="E13" s="31"/>
      <c r="F13" s="31"/>
      <c r="G13" s="23"/>
      <c r="H13" s="36"/>
      <c r="I13" s="37"/>
      <c r="J13" s="37"/>
      <c r="K13" s="37"/>
      <c r="L13" s="37"/>
      <c r="M13" s="37"/>
      <c r="N13" s="38"/>
      <c r="O13" s="35">
        <f t="shared" si="0"/>
        <v>0</v>
      </c>
      <c r="P13" s="36"/>
      <c r="Q13" s="37"/>
      <c r="R13" s="37"/>
      <c r="S13" s="37"/>
      <c r="T13" s="37"/>
      <c r="U13" s="37"/>
      <c r="V13" s="38"/>
      <c r="W13" s="39">
        <f t="shared" si="1"/>
        <v>0</v>
      </c>
      <c r="X13" s="40">
        <f t="shared" si="2"/>
        <v>0</v>
      </c>
      <c r="Y13" s="27"/>
      <c r="Z13" s="14"/>
      <c r="AA13" s="17"/>
      <c r="AD13" s="14"/>
      <c r="AE13" s="14"/>
    </row>
    <row r="14" spans="1:255" s="13" customFormat="1" ht="15" customHeight="1" thickBot="1" x14ac:dyDescent="0.35">
      <c r="A14"/>
      <c r="B14" s="41"/>
      <c r="C14" s="29"/>
      <c r="D14" s="29"/>
      <c r="E14" s="31"/>
      <c r="F14" s="31"/>
      <c r="G14" s="23"/>
      <c r="H14" s="32"/>
      <c r="I14" s="33"/>
      <c r="J14" s="33"/>
      <c r="K14" s="33"/>
      <c r="L14" s="33"/>
      <c r="M14" s="33"/>
      <c r="N14" s="34"/>
      <c r="O14" s="35">
        <f t="shared" si="0"/>
        <v>0</v>
      </c>
      <c r="P14" s="32"/>
      <c r="Q14" s="33"/>
      <c r="R14" s="33"/>
      <c r="S14" s="33"/>
      <c r="T14" s="33"/>
      <c r="U14" s="33"/>
      <c r="V14" s="34"/>
      <c r="W14" s="39">
        <f t="shared" si="1"/>
        <v>0</v>
      </c>
      <c r="X14" s="40">
        <f t="shared" si="2"/>
        <v>0</v>
      </c>
      <c r="Y14" s="27"/>
      <c r="Z14" s="14"/>
      <c r="AD14" s="14"/>
      <c r="AE14" s="14"/>
    </row>
    <row r="15" spans="1:255" s="13" customFormat="1" ht="15" customHeight="1" thickBot="1" x14ac:dyDescent="0.35">
      <c r="A15"/>
      <c r="B15" s="41"/>
      <c r="C15" s="29"/>
      <c r="D15" s="29"/>
      <c r="E15" s="31"/>
      <c r="F15" s="31"/>
      <c r="G15" s="23"/>
      <c r="H15" s="36"/>
      <c r="I15" s="37"/>
      <c r="J15" s="37"/>
      <c r="K15" s="37"/>
      <c r="L15" s="37"/>
      <c r="M15" s="37"/>
      <c r="N15" s="38"/>
      <c r="O15" s="35">
        <f t="shared" si="0"/>
        <v>0</v>
      </c>
      <c r="P15" s="36"/>
      <c r="Q15" s="37"/>
      <c r="R15" s="37"/>
      <c r="S15" s="37"/>
      <c r="T15" s="37"/>
      <c r="U15" s="37"/>
      <c r="V15" s="38"/>
      <c r="W15" s="39">
        <f t="shared" si="1"/>
        <v>0</v>
      </c>
      <c r="X15" s="40">
        <f t="shared" si="2"/>
        <v>0</v>
      </c>
      <c r="Y15" s="27"/>
      <c r="Z15" s="14"/>
      <c r="AD15" s="14"/>
      <c r="AE15" s="14"/>
    </row>
    <row r="16" spans="1:255" s="13" customFormat="1" ht="15" customHeight="1" thickBot="1" x14ac:dyDescent="0.35">
      <c r="A16"/>
      <c r="B16" s="41"/>
      <c r="C16" s="29"/>
      <c r="D16" s="29"/>
      <c r="E16" s="31"/>
      <c r="F16" s="31"/>
      <c r="G16" s="23"/>
      <c r="H16" s="32"/>
      <c r="I16" s="33"/>
      <c r="J16" s="33"/>
      <c r="K16" s="33"/>
      <c r="L16" s="33"/>
      <c r="M16" s="33"/>
      <c r="N16" s="34"/>
      <c r="O16" s="35">
        <f t="shared" ref="O16:O21" si="3">SUM(H16:N16)</f>
        <v>0</v>
      </c>
      <c r="P16" s="32"/>
      <c r="Q16" s="33"/>
      <c r="R16" s="33"/>
      <c r="S16" s="33"/>
      <c r="T16" s="33"/>
      <c r="U16" s="33"/>
      <c r="V16" s="34"/>
      <c r="W16" s="39">
        <f t="shared" ref="W16:W21" si="4">SUM(P16:V16)</f>
        <v>0</v>
      </c>
      <c r="X16" s="40">
        <f t="shared" ref="X16:X21" si="5">O16+W16</f>
        <v>0</v>
      </c>
      <c r="Y16" s="27"/>
      <c r="Z16" s="14"/>
    </row>
    <row r="17" spans="1:26" s="13" customFormat="1" ht="15" customHeight="1" thickBot="1" x14ac:dyDescent="0.35">
      <c r="A17"/>
      <c r="B17" s="28"/>
      <c r="C17" s="29"/>
      <c r="D17" s="29"/>
      <c r="E17" s="31"/>
      <c r="F17" s="31"/>
      <c r="G17" s="23"/>
      <c r="H17" s="36"/>
      <c r="I17" s="37"/>
      <c r="J17" s="37"/>
      <c r="K17" s="37"/>
      <c r="L17" s="37"/>
      <c r="M17" s="37"/>
      <c r="N17" s="38"/>
      <c r="O17" s="35">
        <f t="shared" si="3"/>
        <v>0</v>
      </c>
      <c r="P17" s="36"/>
      <c r="Q17" s="37"/>
      <c r="R17" s="37"/>
      <c r="S17" s="37"/>
      <c r="T17" s="37"/>
      <c r="U17" s="37"/>
      <c r="V17" s="38"/>
      <c r="W17" s="39">
        <f t="shared" si="4"/>
        <v>0</v>
      </c>
      <c r="X17" s="40">
        <f t="shared" si="5"/>
        <v>0</v>
      </c>
      <c r="Y17" s="27"/>
      <c r="Z17" s="14"/>
    </row>
    <row r="18" spans="1:26" s="13" customFormat="1" ht="15" customHeight="1" thickBot="1" x14ac:dyDescent="0.35">
      <c r="A18"/>
      <c r="B18" s="41"/>
      <c r="C18" s="29"/>
      <c r="D18" s="29"/>
      <c r="E18" s="31"/>
      <c r="F18" s="31"/>
      <c r="G18" s="23"/>
      <c r="H18" s="32"/>
      <c r="I18" s="33"/>
      <c r="J18" s="33"/>
      <c r="K18" s="33"/>
      <c r="L18" s="33"/>
      <c r="M18" s="33"/>
      <c r="N18" s="34"/>
      <c r="O18" s="35">
        <f t="shared" si="3"/>
        <v>0</v>
      </c>
      <c r="P18" s="32"/>
      <c r="Q18" s="33"/>
      <c r="R18" s="33"/>
      <c r="S18" s="33"/>
      <c r="T18" s="33"/>
      <c r="U18" s="33"/>
      <c r="V18" s="34"/>
      <c r="W18" s="39">
        <f t="shared" si="4"/>
        <v>0</v>
      </c>
      <c r="X18" s="40">
        <f t="shared" si="5"/>
        <v>0</v>
      </c>
      <c r="Y18" s="27"/>
      <c r="Z18" s="14"/>
    </row>
    <row r="19" spans="1:26" s="13" customFormat="1" ht="15" customHeight="1" thickBot="1" x14ac:dyDescent="0.35">
      <c r="A19"/>
      <c r="B19" s="41"/>
      <c r="C19" s="29"/>
      <c r="D19" s="29"/>
      <c r="E19" s="31"/>
      <c r="F19" s="31"/>
      <c r="G19" s="23"/>
      <c r="H19" s="36"/>
      <c r="I19" s="37"/>
      <c r="J19" s="37"/>
      <c r="K19" s="37"/>
      <c r="L19" s="37"/>
      <c r="M19" s="37"/>
      <c r="N19" s="38"/>
      <c r="O19" s="35">
        <f t="shared" si="3"/>
        <v>0</v>
      </c>
      <c r="P19" s="36"/>
      <c r="Q19" s="37"/>
      <c r="R19" s="37"/>
      <c r="S19" s="37"/>
      <c r="T19" s="37"/>
      <c r="U19" s="37"/>
      <c r="V19" s="38"/>
      <c r="W19" s="39">
        <f t="shared" si="4"/>
        <v>0</v>
      </c>
      <c r="X19" s="40">
        <f t="shared" si="5"/>
        <v>0</v>
      </c>
      <c r="Y19" s="27"/>
      <c r="Z19" s="14"/>
    </row>
    <row r="20" spans="1:26" s="13" customFormat="1" ht="15" customHeight="1" thickBot="1" x14ac:dyDescent="0.35">
      <c r="A20"/>
      <c r="B20" s="41"/>
      <c r="C20" s="29"/>
      <c r="D20" s="29"/>
      <c r="E20" s="31"/>
      <c r="F20" s="31"/>
      <c r="G20" s="23"/>
      <c r="H20" s="32"/>
      <c r="I20" s="33"/>
      <c r="J20" s="33"/>
      <c r="K20" s="33"/>
      <c r="L20" s="33"/>
      <c r="M20" s="33"/>
      <c r="N20" s="34"/>
      <c r="O20" s="35">
        <f t="shared" si="3"/>
        <v>0</v>
      </c>
      <c r="P20" s="32"/>
      <c r="Q20" s="33"/>
      <c r="R20" s="33"/>
      <c r="S20" s="33"/>
      <c r="T20" s="33"/>
      <c r="U20" s="33"/>
      <c r="V20" s="34"/>
      <c r="W20" s="39">
        <f t="shared" si="4"/>
        <v>0</v>
      </c>
      <c r="X20" s="40">
        <f t="shared" si="5"/>
        <v>0</v>
      </c>
      <c r="Y20" s="27"/>
      <c r="Z20" s="14"/>
    </row>
    <row r="21" spans="1:26" s="13" customFormat="1" ht="15" customHeight="1" thickBot="1" x14ac:dyDescent="0.35">
      <c r="A21"/>
      <c r="B21" s="42"/>
      <c r="C21" s="43"/>
      <c r="D21" s="43"/>
      <c r="E21" s="44"/>
      <c r="F21" s="44"/>
      <c r="G21" s="45"/>
      <c r="H21" s="46"/>
      <c r="I21" s="47"/>
      <c r="J21" s="47"/>
      <c r="K21" s="47"/>
      <c r="L21" s="47"/>
      <c r="M21" s="47"/>
      <c r="N21" s="48"/>
      <c r="O21" s="49">
        <f t="shared" si="3"/>
        <v>0</v>
      </c>
      <c r="P21" s="46"/>
      <c r="Q21" s="47"/>
      <c r="R21" s="47"/>
      <c r="S21" s="47"/>
      <c r="T21" s="47"/>
      <c r="U21" s="47"/>
      <c r="V21" s="48"/>
      <c r="W21" s="39">
        <f t="shared" si="4"/>
        <v>0</v>
      </c>
      <c r="X21" s="50">
        <f t="shared" si="5"/>
        <v>0</v>
      </c>
      <c r="Y21" s="27"/>
      <c r="Z21" s="14"/>
    </row>
    <row r="22" spans="1:26" s="13" customFormat="1" ht="23.25" customHeight="1" thickBot="1" x14ac:dyDescent="0.35">
      <c r="A22"/>
      <c r="B22" s="87" t="s">
        <v>4</v>
      </c>
      <c r="C22" s="87"/>
      <c r="D22" s="87"/>
      <c r="E22" s="87"/>
      <c r="F22" s="87"/>
      <c r="G22" s="87"/>
      <c r="H22" s="51">
        <f t="shared" ref="H22:P22" si="6">SUM(H9:H21)</f>
        <v>0</v>
      </c>
      <c r="I22" s="51">
        <f t="shared" si="6"/>
        <v>0</v>
      </c>
      <c r="J22" s="51">
        <f t="shared" si="6"/>
        <v>0</v>
      </c>
      <c r="K22" s="51">
        <f t="shared" si="6"/>
        <v>0</v>
      </c>
      <c r="L22" s="51">
        <f t="shared" si="6"/>
        <v>0</v>
      </c>
      <c r="M22" s="51">
        <f t="shared" si="6"/>
        <v>0</v>
      </c>
      <c r="N22" s="51">
        <f t="shared" si="6"/>
        <v>0</v>
      </c>
      <c r="O22" s="52">
        <f t="shared" si="6"/>
        <v>0</v>
      </c>
      <c r="P22" s="51">
        <f t="shared" si="6"/>
        <v>0</v>
      </c>
      <c r="Q22" s="51">
        <f t="shared" ref="Q22:V22" si="7">SUM(Q9:Q21)</f>
        <v>0</v>
      </c>
      <c r="R22" s="51">
        <f t="shared" si="7"/>
        <v>0</v>
      </c>
      <c r="S22" s="51">
        <f t="shared" si="7"/>
        <v>0</v>
      </c>
      <c r="T22" s="51">
        <f t="shared" si="7"/>
        <v>0</v>
      </c>
      <c r="U22" s="51">
        <f t="shared" si="7"/>
        <v>0</v>
      </c>
      <c r="V22" s="51">
        <f t="shared" si="7"/>
        <v>0</v>
      </c>
      <c r="W22" s="52">
        <f>SUM(W9:W21)</f>
        <v>0</v>
      </c>
      <c r="X22" s="52">
        <f>SUM(X9:X21)</f>
        <v>0</v>
      </c>
      <c r="Y22" s="53"/>
      <c r="Z22" s="14"/>
    </row>
    <row r="23" spans="1:26" ht="48.75" customHeight="1" thickBot="1" x14ac:dyDescent="0.35">
      <c r="B23" s="107" t="s">
        <v>5</v>
      </c>
      <c r="C23" s="107"/>
      <c r="D23" s="107"/>
      <c r="E23" s="94" t="s">
        <v>12</v>
      </c>
      <c r="F23" s="94"/>
      <c r="G23" s="94"/>
    </row>
    <row r="24" spans="1:26" s="17" customFormat="1" ht="15" customHeight="1" thickBot="1" x14ac:dyDescent="0.35">
      <c r="A24"/>
      <c r="B24" s="108"/>
      <c r="C24" s="108"/>
      <c r="D24" s="108"/>
      <c r="E24" s="94"/>
      <c r="F24" s="94"/>
      <c r="G24" s="94"/>
      <c r="H24" s="75">
        <f>День_перший</f>
        <v>45809</v>
      </c>
      <c r="I24" s="76">
        <f>День_перший+1</f>
        <v>45810</v>
      </c>
      <c r="J24" s="76">
        <f>День_перший+2</f>
        <v>45811</v>
      </c>
      <c r="K24" s="76">
        <f>День_перший+3</f>
        <v>45812</v>
      </c>
      <c r="L24" s="76">
        <f>День_перший+4</f>
        <v>45813</v>
      </c>
      <c r="M24" s="76">
        <f>День_перший+5</f>
        <v>45814</v>
      </c>
      <c r="N24" s="77">
        <f>День_перший+6</f>
        <v>45815</v>
      </c>
      <c r="O24" s="105" t="s">
        <v>20</v>
      </c>
      <c r="P24" s="78">
        <f>День_перший+7</f>
        <v>45816</v>
      </c>
      <c r="Q24" s="76">
        <f>День_перший+8</f>
        <v>45817</v>
      </c>
      <c r="R24" s="76">
        <f>День_перший+9</f>
        <v>45818</v>
      </c>
      <c r="S24" s="76">
        <f>День_перший+10</f>
        <v>45819</v>
      </c>
      <c r="T24" s="76">
        <f>День_перший+11</f>
        <v>45820</v>
      </c>
      <c r="U24" s="76">
        <f>День_перший+12</f>
        <v>45821</v>
      </c>
      <c r="V24" s="76">
        <f>День_перший+13</f>
        <v>45822</v>
      </c>
      <c r="W24" s="105" t="s">
        <v>23</v>
      </c>
      <c r="X24" s="105" t="s">
        <v>25</v>
      </c>
      <c r="Y24" s="105" t="s">
        <v>38</v>
      </c>
      <c r="Z24" s="14"/>
    </row>
    <row r="25" spans="1:26" s="17" customFormat="1" ht="15" customHeight="1" thickBot="1" x14ac:dyDescent="0.35">
      <c r="A25"/>
      <c r="B25" s="3" t="s">
        <v>3</v>
      </c>
      <c r="C25" s="4" t="s">
        <v>10</v>
      </c>
      <c r="D25" s="4" t="s">
        <v>11</v>
      </c>
      <c r="E25" s="5" t="s">
        <v>13</v>
      </c>
      <c r="F25" s="5" t="s">
        <v>16</v>
      </c>
      <c r="G25" s="5" t="s">
        <v>17</v>
      </c>
      <c r="H25" s="5" t="str">
        <f>VLOOKUP(WEEKDAY(День_перший),Підстановка_дняТижня!$B$2:$C$8,2)</f>
        <v>Нд</v>
      </c>
      <c r="I25" s="6" t="str">
        <f>VLOOKUP(WEEKDAY(I24),Підстановка_дняТижня!$B$2:$C$8,2)</f>
        <v>Пн</v>
      </c>
      <c r="J25" s="6" t="str">
        <f>VLOOKUP(WEEKDAY(J24),Підстановка_дняТижня!$B$2:$C$8,2)</f>
        <v>Вт</v>
      </c>
      <c r="K25" s="6" t="str">
        <f>VLOOKUP(WEEKDAY(K24),Підстановка_дняТижня!$B$2:$C$8,2)</f>
        <v>Ср</v>
      </c>
      <c r="L25" s="6" t="str">
        <f>VLOOKUP(WEEKDAY(L24),Підстановка_дняТижня!$B$2:$C$8,2)</f>
        <v>Чт</v>
      </c>
      <c r="M25" s="6" t="str">
        <f>VLOOKUP(WEEKDAY(M24),Підстановка_дняТижня!$B$2:$C$8,2)</f>
        <v>Пт</v>
      </c>
      <c r="N25" s="7" t="str">
        <f>VLOOKUP(WEEKDAY(N24),Підстановка_дняТижня!$B$2:$C$8,2)</f>
        <v>Сб</v>
      </c>
      <c r="O25" s="106"/>
      <c r="P25" s="8" t="str">
        <f>VLOOKUP(WEEKDAY(P24),Підстановка_дняТижня!$B$2:$C$8,2)</f>
        <v>Нд</v>
      </c>
      <c r="Q25" s="6" t="str">
        <f>VLOOKUP(WEEKDAY(Q24),Підстановка_дняТижня!$B$2:$C$8,2)</f>
        <v>Пн</v>
      </c>
      <c r="R25" s="6" t="str">
        <f>VLOOKUP(WEEKDAY(R24),Підстановка_дняТижня!$B$2:$C$8,2)</f>
        <v>Вт</v>
      </c>
      <c r="S25" s="6" t="str">
        <f>VLOOKUP(WEEKDAY(S24),Підстановка_дняТижня!$B$2:$C$8,2)</f>
        <v>Ср</v>
      </c>
      <c r="T25" s="6" t="str">
        <f>VLOOKUP(WEEKDAY(T24),Підстановка_дняТижня!$B$2:$C$8,2)</f>
        <v>Чт</v>
      </c>
      <c r="U25" s="6" t="str">
        <f>VLOOKUP(WEEKDAY(U24),Підстановка_дняТижня!$B$2:$C$8,2)</f>
        <v>Пт</v>
      </c>
      <c r="V25" s="7" t="str">
        <f>VLOOKUP(WEEKDAY(V24),Підстановка_дняТижня!$B$2:$C$8,2)</f>
        <v>Сб</v>
      </c>
      <c r="W25" s="106"/>
      <c r="X25" s="106"/>
      <c r="Y25" s="106"/>
      <c r="Z25" s="14"/>
    </row>
    <row r="26" spans="1:26" s="17" customFormat="1" ht="15" customHeight="1" thickBot="1" x14ac:dyDescent="0.35">
      <c r="A26"/>
      <c r="B26" s="58"/>
      <c r="C26" s="29"/>
      <c r="D26" s="29"/>
      <c r="E26" s="31"/>
      <c r="F26" s="31"/>
      <c r="G26" s="59"/>
      <c r="H26" s="36"/>
      <c r="I26" s="37"/>
      <c r="J26" s="37"/>
      <c r="K26" s="37"/>
      <c r="L26" s="37"/>
      <c r="M26" s="37"/>
      <c r="N26" s="38"/>
      <c r="O26" s="56">
        <f t="shared" ref="O26:O32" si="8">SUM(H26:N26)</f>
        <v>0</v>
      </c>
      <c r="P26" s="37"/>
      <c r="Q26" s="37"/>
      <c r="R26" s="37"/>
      <c r="S26" s="37"/>
      <c r="T26" s="37"/>
      <c r="U26" s="37"/>
      <c r="V26" s="37"/>
      <c r="W26" s="56">
        <f t="shared" ref="W26:W32" si="9">SUM(P26:V26)</f>
        <v>0</v>
      </c>
      <c r="X26" s="56">
        <f t="shared" ref="X26:X32" si="10">O26+W26</f>
        <v>0</v>
      </c>
      <c r="Y26" s="27"/>
      <c r="Z26" s="57"/>
    </row>
    <row r="27" spans="1:26" s="17" customFormat="1" ht="15" customHeight="1" thickBot="1" x14ac:dyDescent="0.35">
      <c r="A27"/>
      <c r="B27" s="58"/>
      <c r="C27" s="29"/>
      <c r="D27" s="29"/>
      <c r="E27" s="31"/>
      <c r="F27" s="31"/>
      <c r="G27" s="59"/>
      <c r="H27" s="36"/>
      <c r="I27" s="37"/>
      <c r="J27" s="37"/>
      <c r="K27" s="37"/>
      <c r="L27" s="37"/>
      <c r="M27" s="37"/>
      <c r="N27" s="38"/>
      <c r="O27" s="35">
        <f t="shared" si="8"/>
        <v>0</v>
      </c>
      <c r="P27" s="37"/>
      <c r="Q27" s="37"/>
      <c r="R27" s="37"/>
      <c r="S27" s="37"/>
      <c r="T27" s="37"/>
      <c r="U27" s="37"/>
      <c r="V27" s="37"/>
      <c r="W27" s="56">
        <f t="shared" si="9"/>
        <v>0</v>
      </c>
      <c r="X27" s="56">
        <f t="shared" si="10"/>
        <v>0</v>
      </c>
      <c r="Y27" s="27"/>
      <c r="Z27" s="57"/>
    </row>
    <row r="28" spans="1:26" s="13" customFormat="1" ht="15" customHeight="1" thickBot="1" x14ac:dyDescent="0.35">
      <c r="A28"/>
      <c r="B28" s="41"/>
      <c r="C28" s="29"/>
      <c r="D28" s="29"/>
      <c r="E28" s="31"/>
      <c r="F28" s="31"/>
      <c r="G28" s="60"/>
      <c r="H28" s="32"/>
      <c r="I28" s="33"/>
      <c r="J28" s="33"/>
      <c r="K28" s="33"/>
      <c r="L28" s="33"/>
      <c r="M28" s="33"/>
      <c r="N28" s="34"/>
      <c r="O28" s="35">
        <f t="shared" si="8"/>
        <v>0</v>
      </c>
      <c r="P28" s="33"/>
      <c r="Q28" s="33"/>
      <c r="R28" s="33"/>
      <c r="S28" s="33"/>
      <c r="T28" s="33"/>
      <c r="U28" s="33"/>
      <c r="V28" s="33"/>
      <c r="W28" s="56">
        <f t="shared" si="9"/>
        <v>0</v>
      </c>
      <c r="X28" s="56">
        <f t="shared" si="10"/>
        <v>0</v>
      </c>
      <c r="Y28" s="27"/>
      <c r="Z28" s="14"/>
    </row>
    <row r="29" spans="1:26" s="13" customFormat="1" ht="15" customHeight="1" thickBot="1" x14ac:dyDescent="0.35">
      <c r="A29"/>
      <c r="B29" s="41"/>
      <c r="C29" s="29"/>
      <c r="D29" s="29"/>
      <c r="E29" s="31"/>
      <c r="F29" s="31"/>
      <c r="G29" s="60"/>
      <c r="H29" s="36"/>
      <c r="I29" s="37"/>
      <c r="J29" s="37"/>
      <c r="K29" s="37"/>
      <c r="L29" s="37"/>
      <c r="M29" s="37"/>
      <c r="N29" s="38"/>
      <c r="O29" s="35">
        <f t="shared" si="8"/>
        <v>0</v>
      </c>
      <c r="P29" s="37"/>
      <c r="Q29" s="37"/>
      <c r="R29" s="37"/>
      <c r="S29" s="37"/>
      <c r="T29" s="37"/>
      <c r="U29" s="37"/>
      <c r="V29" s="37"/>
      <c r="W29" s="56">
        <f t="shared" si="9"/>
        <v>0</v>
      </c>
      <c r="X29" s="56">
        <f t="shared" si="10"/>
        <v>0</v>
      </c>
      <c r="Y29" s="27"/>
      <c r="Z29" s="14"/>
    </row>
    <row r="30" spans="1:26" s="13" customFormat="1" ht="15" customHeight="1" thickBot="1" x14ac:dyDescent="0.35">
      <c r="A30"/>
      <c r="B30" s="41"/>
      <c r="C30" s="29"/>
      <c r="D30" s="29"/>
      <c r="E30" s="31"/>
      <c r="F30" s="31"/>
      <c r="G30" s="60"/>
      <c r="H30" s="36"/>
      <c r="I30" s="37"/>
      <c r="J30" s="37"/>
      <c r="K30" s="37"/>
      <c r="L30" s="37"/>
      <c r="M30" s="37"/>
      <c r="N30" s="38"/>
      <c r="O30" s="35">
        <f t="shared" si="8"/>
        <v>0</v>
      </c>
      <c r="P30" s="37"/>
      <c r="Q30" s="37"/>
      <c r="R30" s="37"/>
      <c r="S30" s="37"/>
      <c r="T30" s="37"/>
      <c r="U30" s="37"/>
      <c r="V30" s="37"/>
      <c r="W30" s="56">
        <f t="shared" si="9"/>
        <v>0</v>
      </c>
      <c r="X30" s="56">
        <f t="shared" si="10"/>
        <v>0</v>
      </c>
      <c r="Y30" s="27"/>
      <c r="Z30" s="14"/>
    </row>
    <row r="31" spans="1:26" s="13" customFormat="1" ht="15" customHeight="1" thickBot="1" x14ac:dyDescent="0.35">
      <c r="A31"/>
      <c r="B31" s="41"/>
      <c r="C31" s="29"/>
      <c r="D31" s="29"/>
      <c r="E31" s="31"/>
      <c r="F31" s="31"/>
      <c r="G31" s="60"/>
      <c r="H31" s="32"/>
      <c r="I31" s="33"/>
      <c r="J31" s="33"/>
      <c r="K31" s="33"/>
      <c r="L31" s="33"/>
      <c r="M31" s="33"/>
      <c r="N31" s="34"/>
      <c r="O31" s="35">
        <f t="shared" si="8"/>
        <v>0</v>
      </c>
      <c r="P31" s="33"/>
      <c r="Q31" s="33"/>
      <c r="R31" s="33"/>
      <c r="S31" s="33"/>
      <c r="T31" s="33"/>
      <c r="U31" s="33"/>
      <c r="V31" s="33"/>
      <c r="W31" s="56">
        <f t="shared" si="9"/>
        <v>0</v>
      </c>
      <c r="X31" s="56">
        <f t="shared" si="10"/>
        <v>0</v>
      </c>
      <c r="Y31" s="27"/>
      <c r="Z31" s="14"/>
    </row>
    <row r="32" spans="1:26" s="13" customFormat="1" ht="15" customHeight="1" thickBot="1" x14ac:dyDescent="0.35">
      <c r="A32"/>
      <c r="B32" s="42"/>
      <c r="C32" s="43"/>
      <c r="D32" s="43"/>
      <c r="E32" s="44"/>
      <c r="F32" s="44"/>
      <c r="G32" s="61"/>
      <c r="H32" s="46"/>
      <c r="I32" s="47"/>
      <c r="J32" s="47"/>
      <c r="K32" s="47"/>
      <c r="L32" s="47"/>
      <c r="M32" s="47"/>
      <c r="N32" s="48"/>
      <c r="O32" s="49">
        <f t="shared" si="8"/>
        <v>0</v>
      </c>
      <c r="P32" s="46"/>
      <c r="Q32" s="47"/>
      <c r="R32" s="47"/>
      <c r="S32" s="47"/>
      <c r="T32" s="47"/>
      <c r="U32" s="47"/>
      <c r="V32" s="48"/>
      <c r="W32" s="49">
        <f t="shared" si="9"/>
        <v>0</v>
      </c>
      <c r="X32" s="49">
        <f t="shared" si="10"/>
        <v>0</v>
      </c>
      <c r="Y32" s="62"/>
      <c r="Z32" s="14"/>
    </row>
    <row r="33" spans="1:42" s="13" customFormat="1" ht="25.5" customHeight="1" thickBot="1" x14ac:dyDescent="0.35">
      <c r="A33"/>
      <c r="B33" s="109" t="s">
        <v>6</v>
      </c>
      <c r="C33" s="109"/>
      <c r="D33" s="109"/>
      <c r="E33" s="109"/>
      <c r="F33" s="109"/>
      <c r="G33" s="110"/>
      <c r="H33" s="51">
        <f t="shared" ref="H33:N33" si="11">SUM(H26:H32)</f>
        <v>0</v>
      </c>
      <c r="I33" s="51">
        <f t="shared" si="11"/>
        <v>0</v>
      </c>
      <c r="J33" s="51">
        <f t="shared" si="11"/>
        <v>0</v>
      </c>
      <c r="K33" s="51">
        <f t="shared" si="11"/>
        <v>0</v>
      </c>
      <c r="L33" s="51">
        <f t="shared" si="11"/>
        <v>0</v>
      </c>
      <c r="M33" s="51">
        <f t="shared" si="11"/>
        <v>0</v>
      </c>
      <c r="N33" s="51">
        <f t="shared" si="11"/>
        <v>0</v>
      </c>
      <c r="O33" s="51">
        <f t="shared" ref="O33:V33" si="12">SUM(O26:O32)</f>
        <v>0</v>
      </c>
      <c r="P33" s="51">
        <f t="shared" si="12"/>
        <v>0</v>
      </c>
      <c r="Q33" s="51">
        <f t="shared" si="12"/>
        <v>0</v>
      </c>
      <c r="R33" s="51">
        <f t="shared" si="12"/>
        <v>0</v>
      </c>
      <c r="S33" s="51">
        <f t="shared" si="12"/>
        <v>0</v>
      </c>
      <c r="T33" s="51">
        <f t="shared" si="12"/>
        <v>0</v>
      </c>
      <c r="U33" s="51">
        <f t="shared" si="12"/>
        <v>0</v>
      </c>
      <c r="V33" s="51">
        <f t="shared" si="12"/>
        <v>0</v>
      </c>
      <c r="W33" s="51">
        <f>SUM(P33:V33)</f>
        <v>0</v>
      </c>
      <c r="X33" s="63">
        <f>SUM(X26:X32)</f>
        <v>0</v>
      </c>
      <c r="Y33" s="100" t="s">
        <v>27</v>
      </c>
      <c r="Z33" s="100" t="s">
        <v>28</v>
      </c>
    </row>
    <row r="34" spans="1:42" s="13" customFormat="1" ht="25.5" customHeight="1" thickBot="1" x14ac:dyDescent="0.35">
      <c r="A34"/>
      <c r="B34" s="111" t="s">
        <v>7</v>
      </c>
      <c r="C34" s="111"/>
      <c r="D34" s="111"/>
      <c r="E34" s="111"/>
      <c r="F34" s="111"/>
      <c r="G34" s="112"/>
      <c r="H34" s="64"/>
      <c r="I34" s="64"/>
      <c r="J34" s="64"/>
      <c r="K34" s="64"/>
      <c r="L34" s="64"/>
      <c r="M34" s="64"/>
      <c r="N34" s="64"/>
      <c r="O34" s="65">
        <f>IF(SUM(H34:N34)&lt;=O33,SUM(H34:N34),O33)</f>
        <v>0</v>
      </c>
      <c r="P34" s="64"/>
      <c r="Q34" s="64"/>
      <c r="R34" s="64"/>
      <c r="S34" s="64"/>
      <c r="T34" s="64"/>
      <c r="U34" s="64"/>
      <c r="V34" s="64"/>
      <c r="W34" s="52">
        <f>IF(SUM(P34:V34)&lt;=W33,SUM(P34:V34),W33)</f>
        <v>0</v>
      </c>
      <c r="X34" s="66">
        <f>IF(SUM(Q34:W34)&lt;=X33,SUM(Q34:W34),X33)</f>
        <v>0</v>
      </c>
      <c r="Y34" s="101"/>
      <c r="Z34" s="101"/>
    </row>
    <row r="35" spans="1:42" s="13" customFormat="1" ht="25.5" customHeight="1" thickBot="1" x14ac:dyDescent="0.35">
      <c r="A35"/>
      <c r="B35" s="111" t="s">
        <v>8</v>
      </c>
      <c r="C35" s="111"/>
      <c r="D35" s="111"/>
      <c r="E35" s="111"/>
      <c r="F35" s="111"/>
      <c r="G35" s="112"/>
      <c r="H35" s="51">
        <f>IF(H33&gt;=H34,H33-H34,H33)</f>
        <v>0</v>
      </c>
      <c r="I35" s="51">
        <f t="shared" ref="I35:V35" si="13">IF(I33&gt;=I34,I33-I34,I33)</f>
        <v>0</v>
      </c>
      <c r="J35" s="51">
        <f t="shared" si="13"/>
        <v>0</v>
      </c>
      <c r="K35" s="51">
        <f t="shared" si="13"/>
        <v>0</v>
      </c>
      <c r="L35" s="51">
        <f t="shared" si="13"/>
        <v>0</v>
      </c>
      <c r="M35" s="51">
        <f t="shared" si="13"/>
        <v>0</v>
      </c>
      <c r="N35" s="51">
        <f t="shared" si="13"/>
        <v>0</v>
      </c>
      <c r="O35" s="51">
        <f t="shared" si="13"/>
        <v>0</v>
      </c>
      <c r="P35" s="51">
        <f t="shared" si="13"/>
        <v>0</v>
      </c>
      <c r="Q35" s="51">
        <f t="shared" si="13"/>
        <v>0</v>
      </c>
      <c r="R35" s="51">
        <f t="shared" si="13"/>
        <v>0</v>
      </c>
      <c r="S35" s="51">
        <f t="shared" si="13"/>
        <v>0</v>
      </c>
      <c r="T35" s="51">
        <f t="shared" si="13"/>
        <v>0</v>
      </c>
      <c r="U35" s="51">
        <f t="shared" si="13"/>
        <v>0</v>
      </c>
      <c r="V35" s="51">
        <f t="shared" si="13"/>
        <v>0</v>
      </c>
      <c r="W35" s="51">
        <f>IF(W33&gt;=W34,W33-W34,W33)</f>
        <v>0</v>
      </c>
      <c r="X35" s="51">
        <f>IF(X33&gt;=X34,X33-X34,X33)</f>
        <v>0</v>
      </c>
      <c r="Y35" s="67">
        <f>$X$22+$X$33</f>
        <v>0</v>
      </c>
      <c r="Z35" s="67">
        <f>X22+X35</f>
        <v>0</v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4"/>
    </row>
    <row r="36" spans="1:42" s="15" customFormat="1" ht="30" customHeight="1" x14ac:dyDescent="0.3">
      <c r="A36"/>
      <c r="B36" s="103" t="s">
        <v>9</v>
      </c>
      <c r="C36" s="103"/>
      <c r="D36" s="103"/>
      <c r="E36" s="102"/>
      <c r="F36" s="102"/>
      <c r="G36" s="103" t="s">
        <v>18</v>
      </c>
      <c r="H36" s="103"/>
      <c r="I36" s="102"/>
      <c r="J36" s="102"/>
      <c r="K36" s="102"/>
      <c r="L36" s="102"/>
      <c r="M36" s="102"/>
      <c r="N36" s="102"/>
      <c r="O36" s="102"/>
      <c r="P36" s="103" t="s">
        <v>18</v>
      </c>
      <c r="Q36" s="104"/>
      <c r="R36" s="102"/>
      <c r="S36" s="102"/>
      <c r="T36" s="102"/>
      <c r="U36" s="102"/>
      <c r="V36" s="102"/>
      <c r="W36" s="102"/>
      <c r="X36" s="102"/>
      <c r="AB36" s="18"/>
    </row>
  </sheetData>
  <sheetProtection formatCells="0" formatColumns="0" formatRows="0" insertColumns="0" insertRows="0" insertHyperlinks="0" deleteColumns="0" deleteRows="0" sort="0" autoFilter="0" pivotTables="0"/>
  <mergeCells count="32"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  <mergeCell ref="Z33:Z34"/>
    <mergeCell ref="Y33:Y34"/>
    <mergeCell ref="R36:X36"/>
    <mergeCell ref="P36:Q36"/>
    <mergeCell ref="W24:W25"/>
    <mergeCell ref="X24:X25"/>
    <mergeCell ref="Y24:Y25"/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</mergeCells>
  <phoneticPr fontId="2" type="noConversion"/>
  <dataValidations xWindow="487" yWindow="605" count="43">
    <dataValidation type="decimal" allowBlank="1" showInputMessage="1" showErrorMessage="1" error="Введіть припустиме числове значення від 0 до 24." sqref="H9:N21 P9:V21 H26:N32 P26:V32" xr:uid="{00000000-0002-0000-0000-000000000000}">
      <formula1>0</formula1>
      <formula2>24</formula2>
    </dataValidation>
    <dataValidation errorStyle="warning" operator="lessThanOrEqual" allowBlank="1" showInputMessage="1" showErrorMessage="1" sqref="H22:H23" xr:uid="{00000000-0002-0000-0000-000002000000}"/>
    <dataValidation allowBlank="1" showInputMessage="1" showErrorMessage="1" prompt="Створіть картку обліку часу працівника в цій книзі. Введіть робочі години в клітинки B9–Y21 і понаднормові години в клітинки B26–Y32 на цьому аркуші." sqref="A1" xr:uid="{00000000-0002-0000-0000-000003000000}"/>
    <dataValidation allowBlank="1" showInputMessage="1" showErrorMessage="1" prompt="Заголовок цього аркуша наведено в цій клітинці. Введіть ім’я працівника в клітинку K1 та його номер – у клітинку K4. Дата нарахування зарплати автоматично оновлюється в клітинці E4." sqref="B1:E3" xr:uid="{00000000-0002-0000-0000-000004000000}"/>
    <dataValidation allowBlank="1" showInputMessage="1" showErrorMessage="1" prompt="Дата нарахування зарплати автоматично оновлюється в клітинці праворуч." sqref="B4:D4" xr:uid="{00000000-0002-0000-0000-000005000000}"/>
    <dataValidation allowBlank="1" showInputMessage="1" showErrorMessage="1" prompt="Дата нарахування зарплати автоматично оновлюється в цій клітинці." sqref="E4" xr:uid="{00000000-0002-0000-0000-000006000000}"/>
    <dataValidation allowBlank="1" showInputMessage="1" showErrorMessage="1" prompt="Введіть ім’я працівника в клітинку праворуч." sqref="F1:J3 B36:D36" xr:uid="{00000000-0002-0000-0000-000007000000}"/>
    <dataValidation allowBlank="1" showInputMessage="1" showErrorMessage="1" prompt="Введіть ім’я працівника в цю клітинку." sqref="E36:F36 K1:O3" xr:uid="{00000000-0002-0000-0000-000008000000}"/>
    <dataValidation allowBlank="1" showInputMessage="1" showErrorMessage="1" prompt="Введіть номер працівника в клітинку праворуч." sqref="F4:J4" xr:uid="{00000000-0002-0000-0000-000009000000}"/>
    <dataValidation allowBlank="1" showInputMessage="1" showErrorMessage="1" prompt="Введіть номер працівника в цю клітинку." sqref="K4:O4" xr:uid="{00000000-0002-0000-0000-00000A000000}"/>
    <dataValidation type="list" errorStyle="warning" allowBlank="1" showInputMessage="1" showErrorMessage="1" error="Виберіть у цій клітинці &quot;Так&quot;, якщо потрібен дозвіл на переробіток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prompt="Виберіть у цій клітинці &quot;Так&quot;, якщо потрібен дозвіл на переробіток." sqref="Y1:Y4" xr:uid="{00000000-0002-0000-0000-00000B000000}">
      <formula1>Так</formula1>
    </dataValidation>
    <dataValidation allowBlank="1" showInputMessage="1" showErrorMessage="1" prompt="Введіть докладні відомості про робочі години в клітинки B9–Y21 нижче, а дату – у клітинку H7. Загальна кількість робочих годин автоматично обчислюється в клітинках H22–X22." sqref="B5:D7" xr:uid="{00000000-0002-0000-0000-00000C000000}"/>
    <dataValidation allowBlank="1" showInputMessage="1" showErrorMessage="1" prompt="Введіть дату в клітинку праворуч. Дати автоматично оновлюються в клітинках I7–N7 і клітинках P7–V7, а дні тижня – у клітинках H8–N8 і клітинках P8–V8." sqref="E5:G7" xr:uid="{00000000-0002-0000-0000-00000D000000}"/>
    <dataValidation allowBlank="1" showInputMessage="1" showErrorMessage="1" prompt="У стовпець під цим заголовком введіть завдання" sqref="B8 B25" xr:uid="{00000000-0002-0000-0000-00000E000000}"/>
    <dataValidation allowBlank="1" showInputMessage="1" showErrorMessage="1" prompt="У стовпець під цим заголовком введіть розташування." sqref="C8 C25" xr:uid="{00000000-0002-0000-0000-00000F000000}"/>
    <dataValidation allowBlank="1" showInputMessage="1" showErrorMessage="1" prompt="У стовпець під цим заголовком введіть наряд." sqref="D8 D25" xr:uid="{00000000-0002-0000-0000-000010000000}"/>
    <dataValidation allowBlank="1" showInputMessage="1" showErrorMessage="1" prompt="У стовпець під цим заголовком введіть опис роботи." sqref="E8 E25" xr:uid="{00000000-0002-0000-0000-000011000000}"/>
    <dataValidation allowBlank="1" showInputMessage="1" showErrorMessage="1" prompt="У стовпець під цим заголовком введіть назву посади." sqref="F8 F25" xr:uid="{00000000-0002-0000-0000-000012000000}"/>
    <dataValidation allowBlank="1" showInputMessage="1" showErrorMessage="1" prompt="У стовпець під цим заголовком введіть код посади." sqref="G8 G25" xr:uid="{00000000-0002-0000-0000-000013000000}"/>
    <dataValidation allowBlank="1" showInputMessage="1" showErrorMessage="1" prompt="День тижня оновлюється автоматично. У стовпець під цим заголовком введіть число від 0 до 24, що позначає день тижня." sqref="P8:V8 H8:N8" xr:uid="{00000000-0002-0000-0000-000014000000}"/>
    <dataValidation allowBlank="1" showInputMessage="1" showErrorMessage="1" prompt="Загальна кількість робочих годин за тиждень 1 автоматично обчислюється в стовпці під цим заголовком." sqref="O6:O8" xr:uid="{00000000-0002-0000-0000-000016000000}"/>
    <dataValidation allowBlank="1" showInputMessage="1" showErrorMessage="1" prompt="Загальна кількість робочих годин за тиждень 2 автоматично обчислюється в стовпці під цим заголовком." sqref="W6:W8" xr:uid="{00000000-0002-0000-0000-000017000000}"/>
    <dataValidation allowBlank="1" showInputMessage="1" showErrorMessage="1" prompt="Загальна кількість робочих годин автоматично оновлюється в стовпці під цим заголовком." sqref="X6:X8" xr:uid="{00000000-0002-0000-0000-000018000000}"/>
    <dataValidation allowBlank="1" showInputMessage="1" showErrorMessage="1" prompt="У стовпець під цим заголовком введіть &quot;Код оплати для нарахування зарплати&quot;." sqref="Y6:Y8" xr:uid="{00000000-0002-0000-0000-000019000000}"/>
    <dataValidation allowBlank="1" showInputMessage="1" showErrorMessage="1" prompt="Загальна кількість понаднормових годин автоматично обчислюється в клітинках праворуч." sqref="B33:G33" xr:uid="{00000000-0002-0000-0000-00001A000000}"/>
    <dataValidation allowBlank="1" showInputMessage="1" showErrorMessage="1" prompt="Введіть ім’я керівника в цю клітинку." sqref="I36:O36 R36:X36" xr:uid="{00000000-0002-0000-0000-00001C000000}"/>
    <dataValidation allowBlank="1" showInputMessage="1" showErrorMessage="1" prompt="Введіть ім’я керівника в клітинку праворуч." sqref="G36:H36 P36:Q36" xr:uid="{00000000-0002-0000-0000-00001D000000}"/>
    <dataValidation allowBlank="1" showInputMessage="1" showErrorMessage="1" prompt="Загальна кількість понаднормових годин за тиждень 1 автоматично обчислюється в стовпці під цим заголовком." sqref="O24" xr:uid="{00000000-0002-0000-0000-00001E000000}"/>
    <dataValidation allowBlank="1" showInputMessage="1" showErrorMessage="1" prompt="Загальна кількість понаднормових годин за тиждень 2 автоматично обчислюється в стовпці під цим заголовком." sqref="W24:W25" xr:uid="{00000000-0002-0000-0000-00001F000000}"/>
    <dataValidation allowBlank="1" showInputMessage="1" showErrorMessage="1" prompt="Загальна кількість понаднормових годин автоматично обчислюється в стовпці під цим заголовком." sqref="X24" xr:uid="{00000000-0002-0000-0000-000020000000}"/>
    <dataValidation allowBlank="1" showInputMessage="1" showErrorMessage="1" prompt="Загальна кількість відпрацьованих годин автоматично обчислюється в клітинці нижче." sqref="Y33:Y34" xr:uid="{00000000-0002-0000-0000-000021000000}"/>
    <dataValidation allowBlank="1" showInputMessage="1" showErrorMessage="1" prompt="Загальна кількість відпрацьованих годин автоматично обчислюється в цій клітинці." sqref="Y35" xr:uid="{00000000-0002-0000-0000-000022000000}"/>
    <dataValidation allowBlank="1" showInputMessage="1" showErrorMessage="1" prompt="Загальна кількість оплачених годин автоматично обчислюється в клітинці нижче." sqref="Z33:Z34" xr:uid="{00000000-0002-0000-0000-000023000000}"/>
    <dataValidation allowBlank="1" showInputMessage="1" showErrorMessage="1" prompt="Загальна кількість оплачених годин автоматично обчислюється в цій клітинці." sqref="Z35" xr:uid="{00000000-0002-0000-0000-000024000000}"/>
    <dataValidation allowBlank="1" showInputMessage="1" showErrorMessage="1" prompt="Введіть кількість понаднормово відпрацьованих годин у клітинки B24–Y32 та суму компенсації за переробіток – у клітинки H34–N24 і P34–V34." sqref="B25:E25" xr:uid="{00000000-0002-0000-0000-000025000000}"/>
    <dataValidation type="date" operator="greaterThan" allowBlank="1" showInputMessage="1" showErrorMessage="1" error="Введіть припустиму дату після настання 01.01.2000 р." prompt="Введіть дату в цю клітинку. Інші дати в клітинках праворуч і дні тижня в клітинці нижче оновлюються автоматично." sqref="H7" xr:uid="{00000000-0002-0000-0000-000027000000}">
      <formula1>36526</formula1>
    </dataValidation>
    <dataValidation allowBlank="1" showInputMessage="1" showErrorMessage="1" prompt="Введіть кількість понаднормово відпрацьованих годин у клітинки B26–Y32 та суму компенсації за переробіток – у клітинки H34–N24 і P34–V34." sqref="B23:D24" xr:uid="{00000000-0002-0000-0000-000028000000}"/>
    <dataValidation allowBlank="1" showInputMessage="1" showErrorMessage="1" prompt="Дати автоматично оновлюються в клітинках H24–N24 і P24–V24, а дні тижня – у клітинках H25–N25 і P25–V25." sqref="E23:G24" xr:uid="{00000000-0002-0000-0000-000029000000}"/>
    <dataValidation allowBlank="1" showInputMessage="1" showErrorMessage="1" prompt="Загальна кількість робочих годин автоматично обчислюється в клітинках праворуч." sqref="B22:G22" xr:uid="{00000000-0002-0000-0000-00002A000000}"/>
    <dataValidation allowBlank="1" showInputMessage="1" showErrorMessage="1" prompt="Введіть код переробітку в стовпець під цим заголовком у клітинки Y26–Y32. Загальна кількість відпрацьованих годин автоматично обчислюється в клітинці Y35, а кількість оплачених годин – у клітинці Z35." sqref="Y24:Y25" xr:uid="{00000000-0002-0000-0000-00002B000000}"/>
    <dataValidation allowBlank="1" showInputMessage="1" showErrorMessage="1" prompt="Розмір компенсації за переробіток автоматично обчислюється в клітинках праворуч." sqref="B34:G34" xr:uid="{00000000-0002-0000-0000-00002C000000}"/>
    <dataValidation allowBlank="1" showInputMessage="1" showErrorMessage="1" prompt="Оплачені понаднормові години автоматично обчислюються в клітинках праворуч. Введіть ім’я працівника в клітинку E36 та імена керівників у клітинки I36 і R36." sqref="B35:G35" xr:uid="{00000000-0002-0000-0000-00002D000000}"/>
    <dataValidation allowBlank="1" showInputMessage="1" showErrorMessage="1" prompt="Виберіть &quot;Так&quot; у клітинці праворуч, якщо потрібен дозвіл на переробіток." sqref="P1:X4" xr:uid="{399B917A-5016-45E1-9734-E29FE7A6896A}"/>
  </dataValidations>
  <printOptions horizontalCentered="1" verticalCentered="1"/>
  <pageMargins left="0.2" right="0" top="0" bottom="0" header="0" footer="0"/>
  <pageSetup paperSize="9" scale="63" orientation="landscape" horizontalDpi="300" verticalDpi="300" r:id="rId1"/>
  <headerFooter alignWithMargins="0"/>
  <ignoredErrors>
    <ignoredError sqref="W9:W21 O9:O22 H22 P22:V22 O26:O31 H35:N35 P35:V35 O32 O34:O35" emptyCellReference="1"/>
    <ignoredError sqref="H24" unlockedFormula="1"/>
    <ignoredError sqref="W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28515625" defaultRowHeight="16.5" x14ac:dyDescent="0.3"/>
  <cols>
    <col min="1" max="1" width="2.7109375" customWidth="1"/>
    <col min="2" max="3" width="18" customWidth="1"/>
  </cols>
  <sheetData>
    <row r="1" spans="2:3" ht="30.75" x14ac:dyDescent="0.3">
      <c r="B1" s="72" t="s">
        <v>29</v>
      </c>
      <c r="C1" s="72" t="s">
        <v>30</v>
      </c>
    </row>
    <row r="2" spans="2:3" x14ac:dyDescent="0.3">
      <c r="B2" s="73">
        <v>1</v>
      </c>
      <c r="C2" s="73" t="s">
        <v>31</v>
      </c>
    </row>
    <row r="3" spans="2:3" x14ac:dyDescent="0.3">
      <c r="B3" s="73">
        <v>2</v>
      </c>
      <c r="C3" s="73" t="s">
        <v>32</v>
      </c>
    </row>
    <row r="4" spans="2:3" x14ac:dyDescent="0.3">
      <c r="B4" s="73">
        <v>3</v>
      </c>
      <c r="C4" s="73" t="s">
        <v>33</v>
      </c>
    </row>
    <row r="5" spans="2:3" x14ac:dyDescent="0.3">
      <c r="B5" s="73">
        <v>4</v>
      </c>
      <c r="C5" s="73" t="s">
        <v>34</v>
      </c>
    </row>
    <row r="6" spans="2:3" x14ac:dyDescent="0.3">
      <c r="B6" s="73">
        <v>5</v>
      </c>
      <c r="C6" s="73" t="s">
        <v>35</v>
      </c>
    </row>
    <row r="7" spans="2:3" x14ac:dyDescent="0.3">
      <c r="B7" s="73">
        <v>6</v>
      </c>
      <c r="C7" s="73" t="s">
        <v>36</v>
      </c>
    </row>
    <row r="8" spans="2:3" x14ac:dyDescent="0.3">
      <c r="B8" s="73">
        <v>7</v>
      </c>
      <c r="C8" s="73" t="s">
        <v>37</v>
      </c>
    </row>
  </sheetData>
  <phoneticPr fontId="2" type="noConversion"/>
  <dataValidations count="3">
    <dataValidation allowBlank="1" showInputMessage="1" showErrorMessage="1" prompt="Вставте або змініть номер дня тижня в стовпці під цим заголовком." sqref="B1" xr:uid="{00000000-0002-0000-0100-000000000000}"/>
    <dataValidation allowBlank="1" showInputMessage="1" showErrorMessage="1" prompt="Вставте або змініть короткий запис дня тижня в стовпці під цим заголовком." sqref="C1" xr:uid="{00000000-0002-0000-0100-000001000000}"/>
    <dataValidation allowBlank="1" showInputMessage="1" showErrorMessage="1" prompt="Створіть на цьому аркуші список номерів і коротких записів днів тижня, які оновлюються в табелі працівника.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Табель обліку часу працівника</vt:lpstr>
      <vt:lpstr>Підстановка_дняТижня</vt:lpstr>
      <vt:lpstr>_3_8</vt:lpstr>
      <vt:lpstr>'Табель обліку часу працівника'!Print_Area</vt:lpstr>
      <vt:lpstr>День_перший</vt:lpstr>
      <vt:lpstr>ОбластьЗаголовкаРядка1...E4</vt:lpstr>
      <vt:lpstr>ОбластьЗаголовкаРядка2..X35.1</vt:lpstr>
      <vt:lpstr>ОбластьЗаголовкаРядка3..Y22</vt:lpstr>
      <vt:lpstr>ОбластьЗаголовкаРядка4..E36</vt:lpstr>
      <vt:lpstr>ОбластьЗаголовкаРядка5..I36</vt:lpstr>
      <vt:lpstr>ОбластьЗаголовкаРядка6..R36</vt:lpstr>
      <vt:lpstr>ОбластьЗаголовкаСтовпця1..G21.1</vt:lpstr>
      <vt:lpstr>ОбластьЗаголовкаСтовпця10..Y21.1</vt:lpstr>
      <vt:lpstr>ОбластьЗаголовкаСтовпця11..Z35.1</vt:lpstr>
      <vt:lpstr>ОбластьЗаголовкаСтовпця2..N21.1</vt:lpstr>
      <vt:lpstr>ОбластьЗаголовкаСтовпця3..O21.1</vt:lpstr>
      <vt:lpstr>ОбластьЗаголовкаСтовпця4..V21.1</vt:lpstr>
      <vt:lpstr>ОбластьЗаголовкаСтовпця5..Y21.1</vt:lpstr>
      <vt:lpstr>ОбластьЗаголовкаСтовпця6..G32.1</vt:lpstr>
      <vt:lpstr>ОбластьЗаголовкаСтовпця7..N32.1</vt:lpstr>
      <vt:lpstr>ОбластьЗаголовкаСтовпця8..O32.1</vt:lpstr>
      <vt:lpstr>ОбластьЗаголовкаСтовпця9..V32.1</vt:lpstr>
      <vt:lpstr>ОКРУГЛИТИ</vt:lpstr>
      <vt:lpstr>Остання_дата</vt:lpstr>
      <vt:lpstr>Тиждень_1_ПГ</vt:lpstr>
      <vt:lpstr>Тиждень_1_Робочі</vt:lpstr>
      <vt:lpstr>Тиждень_2_ПГ</vt:lpstr>
      <vt:lpstr>Тиждень_2_Робочі</vt:lpstr>
      <vt:lpstr>Усього_робочих_годин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2018-11-02T10:53:11Z</dcterms:created>
  <dcterms:modified xsi:type="dcterms:W3CDTF">2018-11-02T10:53:11Z</dcterms:modified>
</cp:coreProperties>
</file>