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E\_Template\2018_014_WordTech_Accessible_Templates_WAC_B4\04_PreDTP_Done\uk-UA\"/>
    </mc:Choice>
  </mc:AlternateContent>
  <bookViews>
    <workbookView xWindow="0" yWindow="0" windowWidth="28800" windowHeight="11760"/>
  </bookViews>
  <sheets>
    <sheet name="Розклад завдань" sheetId="1" r:id="rId1"/>
    <sheet name="Відомості про завдання" sheetId="3" r:id="rId2"/>
  </sheets>
  <definedNames>
    <definedName name="_xlnm.Print_Titles" localSheetId="1">'Відомості про завдання'!$3:$3</definedName>
    <definedName name="_xlnm.Print_Titles" localSheetId="0">'Розклад завдань'!$5:$5</definedName>
    <definedName name="_xlnm.Print_Area" localSheetId="1">'Відомості про завдання'!$A:$H</definedName>
    <definedName name="ПозначкаДати">'Розклад завдань'!$C$3*IF('Розклад завдань'!$D$3="ТИЖНІ",7,IF('Розклад завдань'!$D$3="ДНІ",1,30))</definedName>
    <definedName name="ПравилоВиділення">IF('Розклад завдань'!$D$3="НЕМАЄ ВИДІЛЕННЯ",FALSE,TRUE)</definedName>
    <definedName name="Роздільник_Дата_початку">#N/A</definedName>
    <definedName name="Роздільник_Завдання">#N/A</definedName>
    <definedName name="Роздільник_Курс">#N/A</definedName>
    <definedName name="Роздільник_Термін">#N/A</definedName>
    <definedName name="Роздільник_Хід_виконання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<sst xmlns="http://schemas.openxmlformats.org/spreadsheetml/2006/main" count="87" uniqueCount="41">
  <si>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РОЗКЛАД ЗАВДАНЬ</t>
  </si>
  <si>
    <t xml:space="preserve">ВИБЕРІТЬ УМОВИ ДЛЯ ЗАВДАНЬ НА НАЙБЛИЖЧІ: </t>
  </si>
  <si>
    <t>Завдання</t>
  </si>
  <si>
    <t>Проект 1</t>
  </si>
  <si>
    <t>Проект 2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</si>
  <si>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</si>
  <si>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</si>
  <si>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</si>
  <si>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</si>
  <si>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</si>
  <si>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</si>
  <si>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</si>
  <si>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</si>
  <si>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Проект 11</t>
  </si>
  <si>
    <t>Проект 12</t>
  </si>
  <si>
    <t>Курс</t>
  </si>
  <si>
    <t>Сестринська справа 1</t>
  </si>
  <si>
    <t>Сестринська справа 2</t>
  </si>
  <si>
    <t>Сестринська справа 3</t>
  </si>
  <si>
    <t>ВІДОМОСТІ ПРО ЗАВДАННЯ &gt;</t>
  </si>
  <si>
    <t>ЛЕГЕНДА КОЛЬОРОВОЇ СМУГИ ВИКОНАННЯ</t>
  </si>
  <si>
    <t>Викладач</t>
  </si>
  <si>
    <t>Викладач 1</t>
  </si>
  <si>
    <t>Викладач 2</t>
  </si>
  <si>
    <t>Викладач 3</t>
  </si>
  <si>
    <t>Викладач 4</t>
  </si>
  <si>
    <t>Дата початку</t>
  </si>
  <si>
    <t>&gt; = 0%</t>
  </si>
  <si>
    <t>Термін</t>
  </si>
  <si>
    <t>&lt; 40% = &gt;</t>
  </si>
  <si>
    <t>Хід виконання</t>
  </si>
  <si>
    <t>Відсоток</t>
  </si>
  <si>
    <t>ВІДОМОСТІ ПРО ЗАВДАННЯ</t>
  </si>
  <si>
    <t xml:space="preserve">Щоб оновити ці дані, виберіть клітинку B3 зведеної таблиці, перейдіть на вкладку "Аналізувати", а потім натисніть кнопку "Оновити". Роздільники для фільтрування витрат за завданнями, датою початку, курсом, датою виконання й відсотком виконання наведено в клітинках I3, K3, M3, I13 і K13.
</t>
  </si>
  <si>
    <t>Роздільник для фільтрування даних таблиці витрат за завданням наведено в цій клітинці.</t>
  </si>
  <si>
    <t>Роздільник для фільтрування даних таблиці витрат за датою виконання наведено в цій клітинці.</t>
  </si>
  <si>
    <t>Роздільник для фільтрування даних таблиці витрат за датою початку наведено в цій клітинці.</t>
  </si>
  <si>
    <t>Роздільник для фільтрування даних таблиці витрат за відсотком виконання наведено в цій клітинці.</t>
  </si>
  <si>
    <t>&lt; РОЗКЛАД ЗАВДАНЬ</t>
  </si>
  <si>
    <t>Роздільник для фільтрування даних таблиці витрат за курсом наведено в цій клітинці.</t>
  </si>
  <si>
    <t>ДНІ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</si>
</sst>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4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</cellXfs>
  <cellStyles count="16">
    <cellStyle name="40% – Акцентування2" xfId="12" builtinId="35"/>
    <cellStyle name="40% – Акцентування4" xfId="14" builtinId="43"/>
    <cellStyle name="Акцентування3" xfId="13" builtinId="37" customBuiltin="1"/>
    <cellStyle name="Відсотковий" xfId="1" builtinId="5"/>
    <cellStyle name="Гіперпосилання" xfId="4" builtinId="8" customBuiltin="1"/>
    <cellStyle name="Грошовий" xfId="8" builtinId="4" customBuiltin="1"/>
    <cellStyle name="Грошовий [0]" xfId="9" builtinId="7" customBuiltin="1"/>
    <cellStyle name="Дата" xfId="15"/>
    <cellStyle name="Заголовок 1" xfId="10" builtinId="16" customBuiltin="1"/>
    <cellStyle name="Звичайний" xfId="0" builtinId="0" customBuiltin="1"/>
    <cellStyle name="Контрольна клітинка" xfId="3" builtinId="23" customBuiltin="1"/>
    <cellStyle name="Назва" xfId="2" builtinId="15" customBuiltin="1"/>
    <cellStyle name="Переглянуте гіперпосилання" xfId="5" builtinId="9" customBuiltin="1"/>
    <cellStyle name="Текст пояснення" xfId="11" builtinId="53" customBuiltin="1"/>
    <cellStyle name="Фінансовий" xfId="6" builtinId="3" customBuiltin="1"/>
    <cellStyle name="Фінансовий [0]" xfId="7" builtinId="6" customBuiltin="1"/>
  </cellStyles>
  <dxfs count="24"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6795556505021"/>
          <bgColor theme="0" tint="-0.1499679555650502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charset val="204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 patternType="solid">
          <bgColor theme="0"/>
        </patternFill>
      </fill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TableStyleMedium2" defaultPivotStyle="PivotStyleLight16">
    <tableStyle name="Assignment Detail" table="0" count="11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  <tableStyle name="Assignment detail Slicer" pivot="0" table="0" count="10">
      <tableStyleElement type="wholeTable" dxfId="12"/>
      <tableStyleElement type="headerRow" dxfId="11"/>
    </tableStyle>
    <tableStyle name="Розклад завдань" pivot="0" count="6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ColumnStripe" dxfId="5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 patternType="solid"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169425</xdr:colOff>
      <xdr:row>2</xdr:row>
      <xdr:rowOff>11100</xdr:rowOff>
    </xdr:from>
    <xdr:to>
      <xdr:col>9</xdr:col>
      <xdr:colOff>664125</xdr:colOff>
      <xdr:row>11</xdr:row>
      <xdr:rowOff>124425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Завдання" descr="Роздільник для фільтрування даних таблиці витрат за завданням наведено в цій клітинці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Завданн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27600" y="11160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це роздільник. Роздільники підтримуються у програмі Excel 2010 або новішій версії.
Якщо фігуру змінено в попередній версії програми Excel, або якщо книгу збережено у програмі Excel 2003 чи попередній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3075</xdr:colOff>
      <xdr:row>2</xdr:row>
      <xdr:rowOff>11100</xdr:rowOff>
    </xdr:from>
    <xdr:to>
      <xdr:col>11</xdr:col>
      <xdr:colOff>669225</xdr:colOff>
      <xdr:row>11</xdr:row>
      <xdr:rowOff>135225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Дата початку" descr="Роздільник для фільтрування даних таблиці витрат за датою початку наведено в цій клітинці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ата початку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42400" y="1116000"/>
              <a:ext cx="1371000" cy="20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це роздільник. Роздільники підтримуються у програмі Excel 2010 або новішій версії.
Якщо фігуру змінено в попередній версії програми Excel, або якщо книгу збережено у програмі Excel 2003 чи попередній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44175</xdr:colOff>
      <xdr:row>2</xdr:row>
      <xdr:rowOff>11100</xdr:rowOff>
    </xdr:from>
    <xdr:to>
      <xdr:col>14</xdr:col>
      <xdr:colOff>99975</xdr:colOff>
      <xdr:row>11</xdr:row>
      <xdr:rowOff>88425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Курс" descr="Роздільник для фільтрування даних таблиці витрат за курсом наведено в цій клітинці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93200" y="1116000"/>
              <a:ext cx="1370250" cy="197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це роздільник. Роздільники підтримуються у програмі Excel 2010 або новішій версії.
Якщо фігуру змінено в попередній версії програми Excel, або якщо книгу збережено у програмі Excel 2003 чи попередній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169425</xdr:colOff>
      <xdr:row>12</xdr:row>
      <xdr:rowOff>104400</xdr:rowOff>
    </xdr:from>
    <xdr:to>
      <xdr:col>9</xdr:col>
      <xdr:colOff>664125</xdr:colOff>
      <xdr:row>19</xdr:row>
      <xdr:rowOff>17925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Термін" descr="Роздільник для фільтрування даних таблиці витрат за датою виконання наведено в цій клітинці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ермін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27600" y="330480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це роздільник. Роздільники підтримуються у програмі Excel 2010 або новішій версії.
Якщо фігуру змінено в попередній версії програми Excel, або якщо книгу збережено у програмі Excel 2003 чи попередній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13875</xdr:colOff>
      <xdr:row>12</xdr:row>
      <xdr:rowOff>104400</xdr:rowOff>
    </xdr:from>
    <xdr:to>
      <xdr:col>11</xdr:col>
      <xdr:colOff>680025</xdr:colOff>
      <xdr:row>19</xdr:row>
      <xdr:rowOff>17925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Хід виконання" descr="Роздільник для фільтрування даних таблиці витрат за відсотком виконання наведено в цій клітинці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Хід виконанн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53200" y="330480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це роздільник. Роздільники підтримуються у програмі Excel 2010 або новішій версії.
Якщо фігуру змінено в попередній версії програми Excel, або якщо книгу збережено у програмі Excel 2003 чи попередній версії, роздільники використовувати не можна.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a" refreshedDate="43208.199357754631" createdVersion="6" refreshedVersion="6" minRefreshableVersion="3" recordCount="12">
  <cacheSource type="worksheet">
    <worksheetSource name="Завдання"/>
  </cacheSource>
  <cacheFields count="7">
    <cacheField name="Завдання" numFmtId="0">
      <sharedItems count="12">
        <s v="Проект 1"/>
        <s v="Проект 2"/>
        <s v="Проект 3"/>
        <s v="Проект 4"/>
        <s v="Проект 5"/>
        <s v="Проект 6"/>
        <s v="Проект 7"/>
        <s v="Проект 8"/>
        <s v="Проект 9"/>
        <s v="Проект 10"/>
        <s v="Проект 11"/>
        <s v="Проект 12"/>
      </sharedItems>
    </cacheField>
    <cacheField name="Курс" numFmtId="0">
      <sharedItems count="3">
        <s v="Сестринська справа 1"/>
        <s v="Сестринська справа 2"/>
        <s v="Сестринська справа 3"/>
      </sharedItems>
    </cacheField>
    <cacheField name="Викладач" numFmtId="0">
      <sharedItems count="4">
        <s v="Викладач 1"/>
        <s v="Викладач 2"/>
        <s v="Викладач 3"/>
        <s v="Викладач 4"/>
      </sharedItems>
    </cacheField>
    <cacheField name="Дата початку" numFmtId="14">
      <sharedItems containsSemiMixedTypes="0" containsNonDate="0" containsDate="1" containsString="0" minDate="2018-02-16T00:00:00" maxDate="2018-04-09T00:00:00" count="22">
        <d v="2018-03-19T00:00:00"/>
        <d v="2018-03-29T00:00:00"/>
        <d v="2018-04-03T00:00:00"/>
        <d v="2018-02-17T00:00:00"/>
        <d v="2018-03-24T00:00:00"/>
        <d v="2018-03-15T00:00:00"/>
        <d v="2018-03-27T00:00:00"/>
        <d v="2018-04-08T00:00:00"/>
        <d v="2018-02-27T00:00:00"/>
        <d v="2018-04-05T00:00:00"/>
        <d v="2018-03-21T00:00:00"/>
        <d v="2018-02-16T00:00:00" u="1"/>
        <d v="2018-03-26T00:00:00" u="1"/>
        <d v="2018-03-18T00:00:00" u="1"/>
        <d v="2018-04-02T00:00:00" u="1"/>
        <d v="2018-03-14T00:00:00" u="1"/>
        <d v="2018-02-26T00:00:00" u="1"/>
        <d v="2018-03-23T00:00:00" u="1"/>
        <d v="2018-04-07T00:00:00" u="1"/>
        <d v="2018-03-28T00:00:00" u="1"/>
        <d v="2018-03-20T00:00:00" u="1"/>
        <d v="2018-04-04T00:00:00" u="1"/>
      </sharedItems>
    </cacheField>
    <cacheField name="Термін" numFmtId="14">
      <sharedItems containsSemiMixedTypes="0" containsNonDate="0" containsDate="1" containsString="0" minDate="2018-05-05T00:00:00" maxDate="2018-07-08T00:00:00" count="22">
        <d v="2018-05-18T00:00:00"/>
        <d v="2018-06-17T00:00:00"/>
        <d v="2018-05-30T00:00:00"/>
        <d v="2018-05-28T00:00:00"/>
        <d v="2018-05-08T00:00:00"/>
        <d v="2018-07-07T00:00:00"/>
        <d v="2018-05-12T00:00:00"/>
        <d v="2018-06-07T00:00:00"/>
        <d v="2018-05-06T00:00:00"/>
        <d v="2018-06-12T00:00:00"/>
        <d v="2018-06-01T00:00:00"/>
        <d v="2018-06-16T00:00:00" u="1"/>
        <d v="2018-05-11T00:00:00" u="1"/>
        <d v="2018-05-07T00:00:00" u="1"/>
        <d v="2018-05-29T00:00:00" u="1"/>
        <d v="2018-07-06T00:00:00" u="1"/>
        <d v="2018-05-17T00:00:00" u="1"/>
        <d v="2018-05-05T00:00:00" u="1"/>
        <d v="2018-06-06T00:00:00" u="1"/>
        <d v="2018-05-31T00:00:00" u="1"/>
        <d v="2018-05-27T00:00:00" u="1"/>
        <d v="2018-06-11T00:00:00" u="1"/>
      </sharedItems>
    </cacheField>
    <cacheField name="Хід виконання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Відсоток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ЗведенаТаблицяЗавдань" cacheId="8" applyNumberFormats="0" applyBorderFormats="0" applyFontFormats="0" applyPatternFormats="0" applyAlignmentFormats="0" applyWidthHeightFormats="1" dataCaption="Значення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22">
        <item m="1" x="11"/>
        <item m="1" x="16"/>
        <item m="1" x="15"/>
        <item m="1" x="13"/>
        <item m="1" x="20"/>
        <item m="1" x="17"/>
        <item m="1" x="12"/>
        <item m="1" x="19"/>
        <item m="1" x="14"/>
        <item m="1" x="21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4" outline="0" showAll="0" defaultSubtotal="0">
      <items count="22">
        <item m="1" x="17"/>
        <item m="1" x="13"/>
        <item m="1" x="12"/>
        <item m="1" x="16"/>
        <item m="1" x="20"/>
        <item m="1" x="14"/>
        <item m="1" x="19"/>
        <item m="1" x="18"/>
        <item m="1" x="21"/>
        <item m="1" x="11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/>
  </pivotFields>
  <rowFields count="6">
    <field x="2"/>
    <field x="1"/>
    <field x="0"/>
    <field x="3"/>
    <field x="4"/>
    <field x="5"/>
  </rowFields>
  <rowItems count="12">
    <i>
      <x/>
      <x/>
      <x/>
      <x v="11"/>
      <x v="11"/>
      <x/>
    </i>
    <i r="2">
      <x v="7"/>
      <x v="15"/>
      <x v="15"/>
      <x v="4"/>
    </i>
    <i r="2">
      <x v="11"/>
      <x v="18"/>
      <x v="19"/>
      <x v="8"/>
    </i>
    <i r="1">
      <x v="2"/>
      <x v="3"/>
      <x v="21"/>
      <x v="21"/>
      <x v="10"/>
    </i>
    <i>
      <x v="1"/>
      <x/>
      <x v="4"/>
      <x v="12"/>
      <x v="12"/>
      <x v="1"/>
    </i>
    <i r="2">
      <x v="5"/>
      <x v="13"/>
      <x v="13"/>
      <x v="2"/>
    </i>
    <i r="2">
      <x v="8"/>
      <x v="16"/>
      <x v="16"/>
      <x v="5"/>
    </i>
    <i>
      <x v="2"/>
      <x/>
      <x v="6"/>
      <x v="14"/>
      <x v="14"/>
      <x v="3"/>
    </i>
    <i r="2">
      <x v="9"/>
      <x v="17"/>
      <x v="17"/>
      <x v="6"/>
    </i>
    <i r="1">
      <x v="1"/>
      <x v="2"/>
      <x v="20"/>
      <x v="20"/>
      <x v="9"/>
    </i>
    <i>
      <x v="3"/>
      <x/>
      <x v="10"/>
      <x v="18"/>
      <x v="18"/>
      <x v="7"/>
    </i>
    <i r="1">
      <x v="1"/>
      <x v="1"/>
      <x v="19"/>
      <x v="12"/>
      <x v="4"/>
    </i>
  </rowItems>
  <colItems count="1">
    <i/>
  </colItem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Відомості про завдання згруповані за викладачем, а потім – за курсом і автоматично оновлюються відповідно до даних таблиці &quot;Завдання&quot; на аркуші &quot;Розклад завдань&quot;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Завдання" sourceName="Завдання">
  <pivotTables>
    <pivotTable tabId="3" name="ЗведенаТаблицяЗавдань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Дата_початку" sourceName="Дата початку">
  <pivotTables>
    <pivotTable tabId="3" name="ЗведенаТаблицяЗавдань"/>
  </pivotTables>
  <data>
    <tabular pivotCacheId="3" showMissing="0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11" s="1" nd="1"/>
        <i x="16" s="1" nd="1"/>
        <i x="15" s="1" nd="1"/>
        <i x="13" s="1" nd="1"/>
        <i x="20" s="1" nd="1"/>
        <i x="17" s="1" nd="1"/>
        <i x="12" s="1" nd="1"/>
        <i x="19" s="1" nd="1"/>
        <i x="14" s="1" nd="1"/>
        <i x="21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Курс" sourceName="Курс">
  <pivotTables>
    <pivotTable tabId="3" name="ЗведенаТаблицяЗавдань"/>
  </pivotTables>
  <data>
    <tabular pivotCacheId="3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Термін" sourceName="Термін">
  <pivotTables>
    <pivotTable tabId="3" name="ЗведенаТаблицяЗавдань"/>
  </pivotTables>
  <data>
    <tabular pivotCacheId="3" showMissing="0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7" s="1" nd="1"/>
        <i x="13" s="1" nd="1"/>
        <i x="12" s="1" nd="1"/>
        <i x="16" s="1" nd="1"/>
        <i x="20" s="1" nd="1"/>
        <i x="14" s="1" nd="1"/>
        <i x="19" s="1" nd="1"/>
        <i x="18" s="1" nd="1"/>
        <i x="21" s="1" nd="1"/>
        <i x="11" s="1" nd="1"/>
        <i x="1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Хід_виконання" sourceName="Хід виконання">
  <pivotTables>
    <pivotTable tabId="3" name="ЗведенаТаблицяЗавдань"/>
  </pivotTables>
  <data>
    <tabular pivotCacheId="3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Завдання" cache="Роздільник_Завдання" caption="Завдання" style="Assignment detail Slicer" rowHeight="183600"/>
  <slicer name="Дата початку" cache="Роздільник_Дата_початку" caption="Дата початку" style="Assignment detail Slicer" rowHeight="183600"/>
  <slicer name="Курс" cache="Роздільник_Курс" caption="Курс" style="Assignment detail Slicer" rowHeight="183600"/>
  <slicer name="Термін" cache="Роздільник_Термін" caption="Термін" style="Assignment detail Slicer" rowHeight="183600"/>
  <slicer name="Хід виконання" cache="Роздільник_Хід_виконання" caption="Хід виконання" style="Assignment detail Slicer" rowHeight="183600"/>
</slicers>
</file>

<file path=xl/tables/table1.xml><?xml version="1.0" encoding="utf-8"?>
<table xmlns="http://schemas.openxmlformats.org/spreadsheetml/2006/main" id="2" name="Завдання" displayName="Завдання" ref="B5:H17" totalsRowShown="0">
  <autoFilter ref="B5:H17"/>
  <tableColumns count="7">
    <tableColumn id="2" name="Завдання" dataCellStyle="Звичайний"/>
    <tableColumn id="1" name="Курс" dataCellStyle="Звичайний"/>
    <tableColumn id="6" name="Викладач" dataCellStyle="Звичайний"/>
    <tableColumn id="4" name="Дата початку" dataCellStyle="Дата"/>
    <tableColumn id="3" name="Термін" dataCellStyle="Дата">
      <calculatedColumnFormula>TODAY()+(ROW(A1)*10)-25</calculatedColumnFormula>
    </tableColumn>
    <tableColumn id="5" name="Хід виконання" dataDxfId="1" dataCellStyle="Відсотковий">
      <calculatedColumnFormula>Завдання[[#This Row],[Відсоток]]</calculatedColumnFormula>
    </tableColumn>
    <tableColumn id="7" name="Відсоток" dataDxfId="0" dataCellStyle="Відсотковий"/>
  </tableColumns>
  <tableStyleInfo name="Розклад завдань" showFirstColumn="0" showLastColumn="0" showRowStripes="1" showColumnStripes="0"/>
  <extLst>
    <ext xmlns:x14="http://schemas.microsoft.com/office/spreadsheetml/2009/9/main" uri="{504A1905-F514-4f6f-8877-14C23A59335A}">
      <x14:table altTextSummary="Введіть назву завдання та курсу, ім’я викладача, дати початку й виконання, а також відсоток виконання в цю таблицю. Шкала перебігу оновлюється автоматично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47.5703125" customWidth="1"/>
    <col min="3" max="3" width="24.85546875" customWidth="1"/>
    <col min="4" max="4" width="23.140625" customWidth="1"/>
    <col min="5" max="5" width="19.28515625" style="10" customWidth="1"/>
    <col min="6" max="6" width="12.7109375" style="10" customWidth="1"/>
    <col min="7" max="7" width="16.42578125" customWidth="1"/>
    <col min="8" max="8" width="11.140625" customWidth="1"/>
    <col min="9" max="9" width="2.7109375" customWidth="1"/>
    <col min="10" max="10" width="3.7109375" customWidth="1"/>
  </cols>
  <sheetData>
    <row r="1" spans="2:8" ht="37.5" customHeight="1" x14ac:dyDescent="0.25">
      <c r="B1" s="28" t="s">
        <v>0</v>
      </c>
      <c r="C1" s="28"/>
      <c r="D1" s="29" t="s">
        <v>19</v>
      </c>
      <c r="E1" s="29"/>
      <c r="F1" s="29"/>
      <c r="G1" s="29"/>
      <c r="H1" s="29"/>
    </row>
    <row r="2" spans="2:8" ht="24.95" customHeight="1" x14ac:dyDescent="0.25">
      <c r="B2" s="28"/>
      <c r="C2" s="28"/>
      <c r="D2" s="27" t="s">
        <v>20</v>
      </c>
      <c r="E2" s="27"/>
      <c r="F2" s="19" t="s">
        <v>27</v>
      </c>
      <c r="G2" s="22" t="s">
        <v>29</v>
      </c>
      <c r="H2" s="18">
        <v>0.99</v>
      </c>
    </row>
    <row r="3" spans="2:8" ht="24.95" customHeight="1" x14ac:dyDescent="0.25">
      <c r="B3" s="17" t="s">
        <v>1</v>
      </c>
      <c r="C3" s="9">
        <v>2</v>
      </c>
      <c r="D3" s="9" t="s">
        <v>40</v>
      </c>
      <c r="E3" s="12"/>
      <c r="F3" s="13"/>
      <c r="G3" s="4"/>
      <c r="H3" s="4"/>
    </row>
    <row r="4" spans="2:8" ht="13.5" customHeight="1" x14ac:dyDescent="0.25">
      <c r="E4" s="11"/>
      <c r="F4" s="11"/>
    </row>
    <row r="5" spans="2:8" ht="30" customHeight="1" x14ac:dyDescent="0.25">
      <c r="B5" s="14" t="s">
        <v>2</v>
      </c>
      <c r="C5" s="14" t="s">
        <v>15</v>
      </c>
      <c r="D5" s="14" t="s">
        <v>21</v>
      </c>
      <c r="E5" s="15" t="s">
        <v>26</v>
      </c>
      <c r="F5" s="15" t="s">
        <v>28</v>
      </c>
      <c r="G5" s="14" t="s">
        <v>30</v>
      </c>
      <c r="H5" s="14" t="s">
        <v>31</v>
      </c>
    </row>
    <row r="6" spans="2:8" ht="30" customHeight="1" x14ac:dyDescent="0.25">
      <c r="B6" t="s">
        <v>3</v>
      </c>
      <c r="C6" t="s">
        <v>16</v>
      </c>
      <c r="D6" t="s">
        <v>22</v>
      </c>
      <c r="E6" s="20">
        <f ca="1">TODAY()-30</f>
        <v>43178</v>
      </c>
      <c r="F6" s="20">
        <f ca="1">TODAY()+30</f>
        <v>43238</v>
      </c>
      <c r="G6" s="8">
        <f>Завдання[[#This Row],[Відсоток]]</f>
        <v>1</v>
      </c>
      <c r="H6" s="21">
        <v>1</v>
      </c>
    </row>
    <row r="7" spans="2:8" ht="30" customHeight="1" x14ac:dyDescent="0.25">
      <c r="B7" t="s">
        <v>4</v>
      </c>
      <c r="C7" t="s">
        <v>16</v>
      </c>
      <c r="D7" t="s">
        <v>23</v>
      </c>
      <c r="E7" s="20">
        <f ca="1">TODAY()-20</f>
        <v>43188</v>
      </c>
      <c r="F7" s="20">
        <f ca="1">TODAY()+60</f>
        <v>43268</v>
      </c>
      <c r="G7" s="8">
        <f>Завдання[[#This Row],[Відсоток]]</f>
        <v>0.1</v>
      </c>
      <c r="H7" s="21">
        <v>0.1</v>
      </c>
    </row>
    <row r="8" spans="2:8" ht="30" customHeight="1" x14ac:dyDescent="0.25">
      <c r="B8" t="s">
        <v>5</v>
      </c>
      <c r="C8" t="s">
        <v>16</v>
      </c>
      <c r="D8" t="s">
        <v>23</v>
      </c>
      <c r="E8" s="20">
        <f ca="1">TODAY()-15</f>
        <v>43193</v>
      </c>
      <c r="F8" s="20">
        <f ca="1">TODAY()+42</f>
        <v>43250</v>
      </c>
      <c r="G8" s="8">
        <f>Завдання[[#This Row],[Відсоток]]</f>
        <v>0.8</v>
      </c>
      <c r="H8" s="21">
        <v>0.8</v>
      </c>
    </row>
    <row r="9" spans="2:8" ht="30" customHeight="1" x14ac:dyDescent="0.25">
      <c r="B9" t="s">
        <v>6</v>
      </c>
      <c r="C9" t="s">
        <v>16</v>
      </c>
      <c r="D9" t="s">
        <v>24</v>
      </c>
      <c r="E9" s="20">
        <f ca="1">TODAY()-60</f>
        <v>43148</v>
      </c>
      <c r="F9" s="20">
        <f ca="1">TODAY()+40</f>
        <v>43248</v>
      </c>
      <c r="G9" s="8">
        <f>Завдання[[#This Row],[Відсоток]]</f>
        <v>0.2</v>
      </c>
      <c r="H9" s="21">
        <v>0.2</v>
      </c>
    </row>
    <row r="10" spans="2:8" ht="30" customHeight="1" x14ac:dyDescent="0.25">
      <c r="B10" t="s">
        <v>7</v>
      </c>
      <c r="C10" t="s">
        <v>16</v>
      </c>
      <c r="D10" t="s">
        <v>22</v>
      </c>
      <c r="E10" s="20">
        <f ca="1">TODAY()-25</f>
        <v>43183</v>
      </c>
      <c r="F10" s="20">
        <f ca="1">TODAY()+20</f>
        <v>43228</v>
      </c>
      <c r="G10" s="8">
        <f>Завдання[[#This Row],[Відсоток]]</f>
        <v>0.5</v>
      </c>
      <c r="H10" s="21">
        <v>0.5</v>
      </c>
    </row>
    <row r="11" spans="2:8" ht="30" customHeight="1" x14ac:dyDescent="0.25">
      <c r="B11" t="s">
        <v>8</v>
      </c>
      <c r="C11" t="s">
        <v>16</v>
      </c>
      <c r="D11" t="s">
        <v>23</v>
      </c>
      <c r="E11" s="20">
        <f ca="1">TODAY()-34</f>
        <v>43174</v>
      </c>
      <c r="F11" s="20">
        <f ca="1">TODAY()+80</f>
        <v>43288</v>
      </c>
      <c r="G11" s="8">
        <f>Завдання[[#This Row],[Відсоток]]</f>
        <v>0.3</v>
      </c>
      <c r="H11" s="21">
        <v>0.3</v>
      </c>
    </row>
    <row r="12" spans="2:8" ht="30" customHeight="1" x14ac:dyDescent="0.25">
      <c r="B12" t="s">
        <v>9</v>
      </c>
      <c r="C12" t="s">
        <v>16</v>
      </c>
      <c r="D12" t="s">
        <v>24</v>
      </c>
      <c r="E12" s="20">
        <f ca="1">TODAY()-22</f>
        <v>43186</v>
      </c>
      <c r="F12" s="20">
        <f ca="1">TODAY()+24</f>
        <v>43232</v>
      </c>
      <c r="G12" s="8">
        <f>Завдання[[#This Row],[Відсоток]]</f>
        <v>0.35</v>
      </c>
      <c r="H12" s="21">
        <v>0.35</v>
      </c>
    </row>
    <row r="13" spans="2:8" ht="30" customHeight="1" x14ac:dyDescent="0.25">
      <c r="B13" t="s">
        <v>10</v>
      </c>
      <c r="C13" t="s">
        <v>16</v>
      </c>
      <c r="D13" t="s">
        <v>25</v>
      </c>
      <c r="E13" s="20">
        <f ca="1">TODAY()-10</f>
        <v>43198</v>
      </c>
      <c r="F13" s="20">
        <f ca="1">TODAY()+50</f>
        <v>43258</v>
      </c>
      <c r="G13" s="8">
        <f>Завдання[[#This Row],[Відсоток]]</f>
        <v>0.4</v>
      </c>
      <c r="H13" s="21">
        <v>0.4</v>
      </c>
    </row>
    <row r="14" spans="2:8" ht="30" customHeight="1" x14ac:dyDescent="0.25">
      <c r="B14" t="s">
        <v>11</v>
      </c>
      <c r="C14" t="s">
        <v>16</v>
      </c>
      <c r="D14" t="s">
        <v>22</v>
      </c>
      <c r="E14" s="20">
        <f ca="1">TODAY()-10</f>
        <v>43198</v>
      </c>
      <c r="F14" s="20">
        <f ca="1">TODAY()+18</f>
        <v>43226</v>
      </c>
      <c r="G14" s="8">
        <f>Завдання[[#This Row],[Відсоток]]</f>
        <v>0.75</v>
      </c>
      <c r="H14" s="21">
        <v>0.75</v>
      </c>
    </row>
    <row r="15" spans="2:8" ht="30" customHeight="1" x14ac:dyDescent="0.25">
      <c r="B15" t="s">
        <v>12</v>
      </c>
      <c r="C15" t="s">
        <v>17</v>
      </c>
      <c r="D15" t="s">
        <v>25</v>
      </c>
      <c r="E15" s="20">
        <f ca="1">TODAY()-50</f>
        <v>43158</v>
      </c>
      <c r="F15" s="20">
        <f ca="1">TODAY()+60</f>
        <v>43268</v>
      </c>
      <c r="G15" s="8">
        <f>Завдання[[#This Row],[Відсоток]]</f>
        <v>0.5</v>
      </c>
      <c r="H15" s="21">
        <v>0.5</v>
      </c>
    </row>
    <row r="16" spans="2:8" ht="30" customHeight="1" x14ac:dyDescent="0.25">
      <c r="B16" t="s">
        <v>13</v>
      </c>
      <c r="C16" t="s">
        <v>17</v>
      </c>
      <c r="D16" t="s">
        <v>24</v>
      </c>
      <c r="E16" s="20">
        <f ca="1">TODAY()-13</f>
        <v>43195</v>
      </c>
      <c r="F16" s="20">
        <f ca="1">TODAY()+55</f>
        <v>43263</v>
      </c>
      <c r="G16" s="8">
        <f>Завдання[[#This Row],[Відсоток]]</f>
        <v>0.55000000000000004</v>
      </c>
      <c r="H16" s="21">
        <v>0.55000000000000004</v>
      </c>
    </row>
    <row r="17" spans="2:8" ht="30" customHeight="1" x14ac:dyDescent="0.25">
      <c r="B17" t="s">
        <v>14</v>
      </c>
      <c r="C17" t="s">
        <v>18</v>
      </c>
      <c r="D17" t="s">
        <v>22</v>
      </c>
      <c r="E17" s="20">
        <f ca="1">TODAY()-28</f>
        <v>43180</v>
      </c>
      <c r="F17" s="20">
        <f ca="1">TODAY()+44</f>
        <v>43252</v>
      </c>
      <c r="G17" s="8">
        <f>Завдання[[#This Row],[Відсоток]]</f>
        <v>0.6</v>
      </c>
      <c r="H17" s="21">
        <v>0.6</v>
      </c>
    </row>
  </sheetData>
  <mergeCells count="3">
    <mergeCell ref="D2:E2"/>
    <mergeCell ref="B1:C2"/>
    <mergeCell ref="D1:H1"/>
  </mergeCells>
  <conditionalFormatting sqref="B6:H17">
    <cfRule type="expression" dxfId="4" priority="2" stopIfTrue="1">
      <formula>$G6=1</formula>
    </cfRule>
    <cfRule type="expression" dxfId="3" priority="3" stopIfTrue="1">
      <formula>(ПравилоВиділення)*($F6&lt;=TODAY()+ПозначкаДати)*($F6&gt;=TODAY())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2" priority="5">
      <formula>$D$3="НЕМАЄ ВИДІЛЕННЯ"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Виберіть часовий інтервал зі списку. Виберіть &quot;СКАСУВАТИ&quot;, натисніть клавіші Alt + стрілка вниз, щоб переглянути список параметрів, а потім клавіші &quot;Стрілка вниз&quot; і Enter, щоб зробити вибір." prompt="Виберіть інтервал завдань, які потрібно виділити, у цій клітинці. Натисніть клавіші Alt + стрілка вниз, щоб відкрити розкривний список, а потім клавіші &quot;Стрілка вниз&quot; і Enter, щоб зробити вибір." sqref="D3">
      <formula1>"НЕМАЄ ВИДІЛЕННЯ,ДНІ,ТИЖНІ,МІСЯЦІ"</formula1>
    </dataValidation>
    <dataValidation type="list" errorStyle="warning" allowBlank="1" showInputMessage="1" showErrorMessage="1" error="Виберіть значення інтервалу зі списку. Виберіть &quot;СКАСУВАТИ&quot;, натисніть клавіші Alt + стрілка вниз, щоб переглянути список параметрів, а потім клавіші &quot;Стрілка вниз&quot; і Enter, щоб зробити вибір." prompt="Виберіть значення інтервалу для завдань, які потрібно виділити, у цій клітинці. Натисніть клавіші Alt + стрілка вниз, щоб відкрити розкривний список, а потім клавіші &quot;Стрілка вниз&quot; і Enter, щоб зробити вибір." sqref="C3">
      <formula1>"1,2,3,4,5,6,7,8,9,10,11,12,13,14,15,16,17,18,19,20,21,22,23,24,25,26,27,28,29,30"</formula1>
    </dataValidation>
    <dataValidation allowBlank="1" showInputMessage="1" showErrorMessage="1" prompt="Введіть завдання в стовпець під цим заголовком. Шукайте певні записи за допомогою фільтрів у заголовку." sqref="B5"/>
    <dataValidation allowBlank="1" showInputMessage="1" showErrorMessage="1" prompt="Введіть назву курсу в стовпець під цим заголовком." sqref="C5"/>
    <dataValidation allowBlank="1" showInputMessage="1" showErrorMessage="1" prompt="Введіть ім’я викладача в стовпець під цим заголовком." sqref="D5"/>
    <dataValidation allowBlank="1" showInputMessage="1" showErrorMessage="1" prompt="Введіть дату початку в стовпець під цим заголовком." sqref="E5"/>
    <dataValidation allowBlank="1" showInputMessage="1" showErrorMessage="1" prompt="Введіть дату виконання в стовпець під цим заголовком." sqref="F5"/>
    <dataValidation allowBlank="1" showInputMessage="1" showErrorMessage="1" prompt="Шкала перебігу автоматично оновлюється в стовпці під цим заголовком." sqref="G5"/>
    <dataValidation allowBlank="1" showInputMessage="1" showErrorMessage="1" prompt="Введіть відсоток виконання в стовпець під цим заголовком." sqref="H5"/>
    <dataValidation allowBlank="1" showInputMessage="1" showErrorMessage="1" prompt="Виберіть кількість днів, на які потрібно відобразити завдання, у клітинках C3 й D3 праворуч." sqref="B3"/>
    <dataValidation allowBlank="1" showInputMessage="1" showErrorMessage="1" prompt="Заголовок аркуша наведено в цій клітинці. Легенду кольорової смуги виконання наведено в клітинках F2–H2. Посилання для переходу на аркуш &quot;Відомості про завдання&quot; наведено в клітинці D1." sqref="B1:C2"/>
    <dataValidation allowBlank="1" showInputMessage="1" showErrorMessage="1" prompt="Легенду кольорової смуги виконання наведено в клітинках праворуч. Кольорові смуги автоматично оновлюються в стовпці &quot;Перебіг&quot; таблиці &quot;Завдання&quot;." sqref="D2:E2"/>
    <dataValidation allowBlank="1" showInputMessage="1" showErrorMessage="1" prompt="Створіть розклад завдань у цій книзі. Введіть відомості в таблицю &quot;Завдання&quot;, починаючи з клітинки B5 на цьому аркуші." sqref="A1"/>
    <dataValidation allowBlank="1" showInputMessage="1" showErrorMessage="1" prompt="Значення перебігу виконання, що перебувають у діапазоні від 0 до 40, виділяються кольором RGB (R=123 G=209 B=255)" sqref="F2"/>
    <dataValidation allowBlank="1" showInputMessage="1" showErrorMessage="1" prompt="Значення перебігу виконання, що перебувають у діапазоні від 40 до 75, виділяються кольором RGB (R=188 G=222 B=182)" sqref="G2"/>
    <dataValidation allowBlank="1" showInputMessage="1" showErrorMessage="1" prompt="Значення перебігу виконання, що перебувають у діапазоні від 75 до 99, виділяються кольором RGB (R=254 G=198 B=11)" sqref="H2"/>
    <dataValidation allowBlank="1" showInputMessage="1" showErrorMessage="1" prompt="Посилання для переходу на аркуш &quot;Відомості про завдання&quot;" sqref="D1"/>
  </dataValidations>
  <hyperlinks>
    <hyperlink ref="D1:H1" location="'Відомості про завдання'!A1" tooltip="Виберіть, щоб перейти на аркуш &quot;Відомості про завдання&quot;" display="ВІДОМОСТІ ПРО ЗАВДАННЯ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62"/>
  <sheetViews>
    <sheetView showGridLines="0" zoomScaleNormal="100" workbookViewId="0"/>
  </sheetViews>
  <sheetFormatPr defaultRowHeight="30" customHeight="1" x14ac:dyDescent="0.25"/>
  <cols>
    <col min="1" max="1" width="2.7109375" style="3" customWidth="1"/>
    <col min="2" max="2" width="19" style="1" customWidth="1"/>
    <col min="3" max="3" width="26.140625" style="7" customWidth="1"/>
    <col min="4" max="4" width="23.5703125" style="6" customWidth="1"/>
    <col min="5" max="5" width="17.42578125" style="5" customWidth="1"/>
    <col min="6" max="6" width="16.28515625" style="5" customWidth="1"/>
    <col min="7" max="7" width="18.7109375" style="5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9" t="s">
        <v>38</v>
      </c>
      <c r="M1" s="29"/>
      <c r="N1" s="29"/>
    </row>
    <row r="2" spans="1:15" ht="50.1" customHeight="1" x14ac:dyDescent="0.25">
      <c r="A2"/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3.25" x14ac:dyDescent="0.25">
      <c r="A3" s="2"/>
      <c r="B3" s="23" t="s">
        <v>21</v>
      </c>
      <c r="C3" s="23" t="s">
        <v>15</v>
      </c>
      <c r="D3" s="23" t="s">
        <v>2</v>
      </c>
      <c r="E3" s="23" t="s">
        <v>26</v>
      </c>
      <c r="F3" s="23" t="s">
        <v>28</v>
      </c>
      <c r="G3" s="23" t="s">
        <v>30</v>
      </c>
      <c r="I3" s="32" t="s">
        <v>34</v>
      </c>
      <c r="J3" s="32"/>
      <c r="K3" s="32" t="s">
        <v>36</v>
      </c>
      <c r="L3" s="32"/>
      <c r="M3" s="32" t="s">
        <v>39</v>
      </c>
      <c r="N3" s="32"/>
      <c r="O3" s="32"/>
    </row>
    <row r="4" spans="1:15" ht="15.75" x14ac:dyDescent="0.25">
      <c r="B4" s="30" t="s">
        <v>22</v>
      </c>
      <c r="C4" s="30" t="s">
        <v>16</v>
      </c>
      <c r="D4" s="26" t="s">
        <v>3</v>
      </c>
      <c r="E4" s="24">
        <v>43178</v>
      </c>
      <c r="F4" s="24">
        <v>43238</v>
      </c>
      <c r="G4" s="25">
        <v>1</v>
      </c>
      <c r="I4" s="32"/>
      <c r="J4" s="32"/>
      <c r="K4" s="32"/>
      <c r="L4" s="32"/>
      <c r="M4" s="32"/>
      <c r="N4" s="32"/>
      <c r="O4" s="32"/>
    </row>
    <row r="5" spans="1:15" ht="15.75" x14ac:dyDescent="0.25">
      <c r="B5" s="31"/>
      <c r="C5" s="31"/>
      <c r="D5" s="26" t="s">
        <v>7</v>
      </c>
      <c r="E5" s="24">
        <v>43183</v>
      </c>
      <c r="F5" s="24">
        <v>43228</v>
      </c>
      <c r="G5" s="25">
        <v>0.5</v>
      </c>
      <c r="I5" s="32"/>
      <c r="J5" s="32"/>
      <c r="K5" s="32"/>
      <c r="L5" s="32"/>
      <c r="M5" s="32"/>
      <c r="N5" s="32"/>
      <c r="O5" s="32"/>
    </row>
    <row r="6" spans="1:15" ht="15.75" x14ac:dyDescent="0.25">
      <c r="B6" s="31"/>
      <c r="C6" s="31"/>
      <c r="D6" s="26" t="s">
        <v>11</v>
      </c>
      <c r="E6" s="24">
        <v>43198</v>
      </c>
      <c r="F6" s="24">
        <v>43226</v>
      </c>
      <c r="G6" s="25">
        <v>0.75</v>
      </c>
      <c r="I6" s="32"/>
      <c r="J6" s="32"/>
      <c r="K6" s="32"/>
      <c r="L6" s="32"/>
      <c r="M6" s="32"/>
      <c r="N6" s="32"/>
      <c r="O6" s="32"/>
    </row>
    <row r="7" spans="1:15" ht="15.75" x14ac:dyDescent="0.25">
      <c r="B7" s="31"/>
      <c r="C7" s="26" t="s">
        <v>18</v>
      </c>
      <c r="D7" s="26" t="s">
        <v>14</v>
      </c>
      <c r="E7" s="24">
        <v>43180</v>
      </c>
      <c r="F7" s="24">
        <v>43252</v>
      </c>
      <c r="G7" s="25">
        <v>0.6</v>
      </c>
      <c r="I7" s="32"/>
      <c r="J7" s="32"/>
      <c r="K7" s="32"/>
      <c r="L7" s="32"/>
      <c r="M7" s="32"/>
      <c r="N7" s="32"/>
      <c r="O7" s="32"/>
    </row>
    <row r="8" spans="1:15" ht="15.75" x14ac:dyDescent="0.25">
      <c r="B8" s="30" t="s">
        <v>23</v>
      </c>
      <c r="C8" s="30" t="s">
        <v>16</v>
      </c>
      <c r="D8" s="26" t="s">
        <v>4</v>
      </c>
      <c r="E8" s="24">
        <v>43188</v>
      </c>
      <c r="F8" s="24">
        <v>43268</v>
      </c>
      <c r="G8" s="25">
        <v>0.1</v>
      </c>
      <c r="I8" s="32"/>
      <c r="J8" s="32"/>
      <c r="K8" s="32"/>
      <c r="L8" s="32"/>
      <c r="M8" s="32"/>
      <c r="N8" s="32"/>
      <c r="O8" s="32"/>
    </row>
    <row r="9" spans="1:15" ht="15.75" x14ac:dyDescent="0.25">
      <c r="B9" s="31"/>
      <c r="C9" s="31"/>
      <c r="D9" s="26" t="s">
        <v>5</v>
      </c>
      <c r="E9" s="24">
        <v>43193</v>
      </c>
      <c r="F9" s="24">
        <v>43250</v>
      </c>
      <c r="G9" s="25">
        <v>0.8</v>
      </c>
      <c r="I9" s="32"/>
      <c r="J9" s="32"/>
      <c r="K9" s="32"/>
      <c r="L9" s="32"/>
      <c r="M9" s="32"/>
      <c r="N9" s="32"/>
      <c r="O9" s="32"/>
    </row>
    <row r="10" spans="1:15" ht="15.75" x14ac:dyDescent="0.25">
      <c r="B10" s="31"/>
      <c r="C10" s="31"/>
      <c r="D10" s="26" t="s">
        <v>8</v>
      </c>
      <c r="E10" s="24">
        <v>43174</v>
      </c>
      <c r="F10" s="24">
        <v>43288</v>
      </c>
      <c r="G10" s="25">
        <v>0.3</v>
      </c>
      <c r="I10" s="32"/>
      <c r="J10" s="32"/>
      <c r="K10" s="32"/>
      <c r="L10" s="32"/>
      <c r="M10" s="32"/>
      <c r="N10" s="32"/>
      <c r="O10" s="32"/>
    </row>
    <row r="11" spans="1:15" ht="15.75" x14ac:dyDescent="0.25">
      <c r="B11" s="30" t="s">
        <v>24</v>
      </c>
      <c r="C11" s="31" t="s">
        <v>16</v>
      </c>
      <c r="D11" s="26" t="s">
        <v>6</v>
      </c>
      <c r="E11" s="24">
        <v>43148</v>
      </c>
      <c r="F11" s="24">
        <v>43248</v>
      </c>
      <c r="G11" s="25">
        <v>0.2</v>
      </c>
      <c r="I11" s="32"/>
      <c r="J11" s="32"/>
      <c r="K11" s="32"/>
      <c r="L11" s="32"/>
      <c r="M11" s="32"/>
      <c r="N11" s="32"/>
      <c r="O11" s="32"/>
    </row>
    <row r="12" spans="1:15" ht="15.75" x14ac:dyDescent="0.25">
      <c r="B12" s="31"/>
      <c r="C12" s="31"/>
      <c r="D12" s="26" t="s">
        <v>9</v>
      </c>
      <c r="E12" s="24">
        <v>43186</v>
      </c>
      <c r="F12" s="24">
        <v>43232</v>
      </c>
      <c r="G12" s="25">
        <v>0.35</v>
      </c>
      <c r="I12" s="32"/>
      <c r="J12" s="32"/>
      <c r="K12" s="32"/>
      <c r="L12" s="32"/>
      <c r="M12" s="32"/>
      <c r="N12" s="32"/>
      <c r="O12" s="32"/>
    </row>
    <row r="13" spans="1:15" ht="15.75" x14ac:dyDescent="0.25">
      <c r="B13" s="31"/>
      <c r="C13" s="26" t="s">
        <v>17</v>
      </c>
      <c r="D13" s="26" t="s">
        <v>13</v>
      </c>
      <c r="E13" s="24">
        <v>43195</v>
      </c>
      <c r="F13" s="24">
        <v>43263</v>
      </c>
      <c r="G13" s="25">
        <v>0.55000000000000004</v>
      </c>
      <c r="I13" s="32" t="s">
        <v>35</v>
      </c>
      <c r="J13" s="32"/>
      <c r="K13" s="32" t="s">
        <v>37</v>
      </c>
      <c r="L13" s="32"/>
    </row>
    <row r="14" spans="1:15" ht="15.75" x14ac:dyDescent="0.25">
      <c r="B14" s="30" t="s">
        <v>25</v>
      </c>
      <c r="C14" s="26" t="s">
        <v>16</v>
      </c>
      <c r="D14" s="26" t="s">
        <v>10</v>
      </c>
      <c r="E14" s="24">
        <v>43198</v>
      </c>
      <c r="F14" s="24">
        <v>43258</v>
      </c>
      <c r="G14" s="25">
        <v>0.4</v>
      </c>
      <c r="K14" s="16"/>
      <c r="L14" s="16"/>
    </row>
    <row r="15" spans="1:15" ht="15.75" x14ac:dyDescent="0.25">
      <c r="B15" s="31"/>
      <c r="C15" s="26" t="s">
        <v>17</v>
      </c>
      <c r="D15" s="26" t="s">
        <v>12</v>
      </c>
      <c r="E15" s="24">
        <v>43158</v>
      </c>
      <c r="F15" s="24">
        <v>43268</v>
      </c>
      <c r="G15" s="25">
        <v>0.5</v>
      </c>
      <c r="I15" s="16"/>
      <c r="J15" s="16"/>
      <c r="K15" s="16"/>
      <c r="L15" s="16"/>
    </row>
    <row r="16" spans="1:15" ht="30" customHeight="1" x14ac:dyDescent="0.25">
      <c r="B16"/>
      <c r="C16"/>
      <c r="D16"/>
      <c r="E16"/>
      <c r="F16"/>
      <c r="G16"/>
      <c r="I16" s="16"/>
      <c r="J16" s="16"/>
      <c r="K16" s="16"/>
      <c r="L16" s="16"/>
    </row>
    <row r="17" spans="2:12" ht="30" customHeight="1" x14ac:dyDescent="0.25">
      <c r="B17"/>
      <c r="C17"/>
      <c r="D17"/>
      <c r="E17"/>
      <c r="F17"/>
      <c r="G17"/>
      <c r="I17" s="16"/>
      <c r="J17" s="16"/>
      <c r="K17" s="16"/>
      <c r="L17" s="16"/>
    </row>
    <row r="18" spans="2:12" ht="30" customHeight="1" x14ac:dyDescent="0.25">
      <c r="B18"/>
      <c r="C18"/>
      <c r="D18"/>
      <c r="E18"/>
      <c r="F18"/>
      <c r="G18"/>
      <c r="I18" s="16"/>
      <c r="J18" s="16"/>
      <c r="K18" s="16"/>
      <c r="L18" s="16"/>
    </row>
    <row r="19" spans="2:12" ht="30" customHeight="1" x14ac:dyDescent="0.25">
      <c r="B19"/>
      <c r="C19"/>
      <c r="D19"/>
      <c r="E19"/>
      <c r="F19"/>
      <c r="G19"/>
      <c r="I19" s="16"/>
      <c r="J19" s="16"/>
      <c r="K19" s="16"/>
      <c r="L19" s="16"/>
    </row>
    <row r="20" spans="2:12" ht="30" customHeight="1" x14ac:dyDescent="0.25">
      <c r="B20"/>
      <c r="C20"/>
      <c r="D20"/>
      <c r="E20"/>
      <c r="F20"/>
      <c r="G20"/>
      <c r="I20" s="16"/>
      <c r="J20" s="16"/>
      <c r="K20" s="16"/>
      <c r="L20" s="16"/>
    </row>
    <row r="21" spans="2:12" ht="30" customHeight="1" x14ac:dyDescent="0.25">
      <c r="B21"/>
      <c r="C21"/>
      <c r="D21"/>
      <c r="E21"/>
      <c r="F21"/>
      <c r="G21"/>
      <c r="I21" s="16"/>
      <c r="J21" s="16"/>
      <c r="K21" s="16"/>
      <c r="L21" s="16"/>
    </row>
    <row r="22" spans="2:12" ht="30" customHeight="1" x14ac:dyDescent="0.25">
      <c r="B22"/>
      <c r="C22"/>
      <c r="D22"/>
      <c r="E22"/>
      <c r="F22"/>
      <c r="G22"/>
      <c r="I22" s="16"/>
      <c r="J22" s="16"/>
      <c r="K22" s="16"/>
      <c r="L22" s="16"/>
    </row>
    <row r="23" spans="2:12" ht="30" customHeight="1" x14ac:dyDescent="0.25">
      <c r="B23"/>
      <c r="C23"/>
      <c r="D23"/>
      <c r="E23"/>
      <c r="F23"/>
      <c r="G23"/>
    </row>
    <row r="24" spans="2:12" ht="30" customHeight="1" x14ac:dyDescent="0.25">
      <c r="B24"/>
      <c r="C24"/>
      <c r="D24"/>
      <c r="E24"/>
      <c r="F24"/>
      <c r="G24"/>
    </row>
    <row r="25" spans="2:12" ht="30" customHeight="1" x14ac:dyDescent="0.25">
      <c r="B25"/>
      <c r="C25"/>
      <c r="D25"/>
      <c r="E25"/>
      <c r="F25"/>
      <c r="G25"/>
    </row>
    <row r="26" spans="2:12" ht="30" customHeight="1" x14ac:dyDescent="0.25">
      <c r="B26"/>
      <c r="C26"/>
      <c r="D26"/>
      <c r="E26"/>
      <c r="F26"/>
      <c r="G26"/>
    </row>
    <row r="27" spans="2:12" ht="30" customHeight="1" x14ac:dyDescent="0.25">
      <c r="B27"/>
      <c r="C27"/>
      <c r="D27"/>
      <c r="E27"/>
      <c r="F27"/>
      <c r="G27"/>
    </row>
    <row r="28" spans="2:12" ht="30" customHeight="1" x14ac:dyDescent="0.25">
      <c r="B28"/>
      <c r="C28"/>
      <c r="D28"/>
      <c r="E28"/>
      <c r="F28"/>
      <c r="G28"/>
    </row>
    <row r="29" spans="2:12" ht="30" customHeight="1" x14ac:dyDescent="0.25">
      <c r="B29"/>
      <c r="C29"/>
      <c r="D29"/>
      <c r="E29"/>
      <c r="F29"/>
      <c r="G29"/>
    </row>
    <row r="30" spans="2:12" ht="30" customHeight="1" x14ac:dyDescent="0.25">
      <c r="B30"/>
      <c r="C30"/>
      <c r="D30"/>
      <c r="E30"/>
      <c r="F30"/>
      <c r="G30"/>
    </row>
    <row r="31" spans="2:12" ht="30" customHeight="1" x14ac:dyDescent="0.25">
      <c r="B31"/>
      <c r="C31"/>
      <c r="D31"/>
      <c r="E31"/>
      <c r="F31"/>
      <c r="G31"/>
    </row>
    <row r="32" spans="2:12" ht="30" customHeight="1" x14ac:dyDescent="0.25">
      <c r="B32"/>
      <c r="C32"/>
      <c r="D32"/>
      <c r="E32"/>
      <c r="F32"/>
      <c r="G32"/>
    </row>
    <row r="33" spans="2:7" ht="30" customHeight="1" x14ac:dyDescent="0.25">
      <c r="B33"/>
      <c r="C33"/>
      <c r="D33"/>
      <c r="E33"/>
      <c r="F33"/>
      <c r="G33"/>
    </row>
    <row r="34" spans="2:7" ht="30" customHeight="1" x14ac:dyDescent="0.25">
      <c r="B34"/>
      <c r="C34"/>
      <c r="D34"/>
      <c r="E34"/>
      <c r="F34"/>
      <c r="G34"/>
    </row>
    <row r="35" spans="2:7" ht="30" customHeight="1" x14ac:dyDescent="0.25">
      <c r="B35"/>
      <c r="C35"/>
      <c r="D35"/>
      <c r="E35"/>
      <c r="F35"/>
      <c r="G35"/>
    </row>
    <row r="36" spans="2:7" ht="30" customHeight="1" x14ac:dyDescent="0.25">
      <c r="B36"/>
      <c r="C36"/>
      <c r="D36"/>
      <c r="E36"/>
      <c r="F36"/>
      <c r="G36"/>
    </row>
    <row r="37" spans="2:7" ht="30" customHeight="1" x14ac:dyDescent="0.25">
      <c r="B37"/>
      <c r="C37"/>
      <c r="D37"/>
      <c r="E37"/>
      <c r="F37"/>
      <c r="G37"/>
    </row>
    <row r="38" spans="2:7" ht="30" customHeight="1" x14ac:dyDescent="0.25">
      <c r="B38"/>
      <c r="C38"/>
      <c r="D38"/>
      <c r="E38"/>
      <c r="F38"/>
      <c r="G38"/>
    </row>
    <row r="39" spans="2:7" ht="30" customHeight="1" x14ac:dyDescent="0.25">
      <c r="B39"/>
      <c r="C39"/>
      <c r="D39"/>
      <c r="E39"/>
      <c r="F39"/>
      <c r="G39"/>
    </row>
    <row r="40" spans="2:7" ht="30" customHeight="1" x14ac:dyDescent="0.25">
      <c r="B40"/>
      <c r="C40"/>
      <c r="D40"/>
      <c r="E40"/>
      <c r="F40"/>
      <c r="G40"/>
    </row>
    <row r="41" spans="2:7" ht="30" customHeight="1" x14ac:dyDescent="0.25">
      <c r="B41"/>
      <c r="C41"/>
      <c r="D41"/>
      <c r="E41"/>
      <c r="F41"/>
      <c r="G41"/>
    </row>
    <row r="42" spans="2:7" ht="30" customHeight="1" x14ac:dyDescent="0.25">
      <c r="B42"/>
      <c r="C42"/>
      <c r="D42"/>
      <c r="E42"/>
      <c r="F42"/>
      <c r="G42"/>
    </row>
    <row r="43" spans="2:7" ht="30" customHeight="1" x14ac:dyDescent="0.25">
      <c r="B43"/>
      <c r="C43"/>
      <c r="D43"/>
      <c r="E43"/>
      <c r="F43"/>
      <c r="G43"/>
    </row>
    <row r="44" spans="2:7" ht="30" customHeight="1" x14ac:dyDescent="0.25">
      <c r="B44"/>
      <c r="C44"/>
      <c r="D44"/>
      <c r="E44"/>
      <c r="F44"/>
      <c r="G44"/>
    </row>
    <row r="45" spans="2:7" ht="30" customHeight="1" x14ac:dyDescent="0.25">
      <c r="B45"/>
      <c r="C45"/>
      <c r="D45"/>
      <c r="E45"/>
      <c r="F45"/>
      <c r="G45"/>
    </row>
    <row r="46" spans="2:7" ht="30" customHeight="1" x14ac:dyDescent="0.25">
      <c r="B46"/>
      <c r="C46"/>
      <c r="D46"/>
      <c r="E46"/>
      <c r="F46"/>
      <c r="G46"/>
    </row>
    <row r="47" spans="2:7" ht="30" customHeight="1" x14ac:dyDescent="0.25">
      <c r="B47"/>
      <c r="C47"/>
      <c r="D47"/>
      <c r="E47"/>
      <c r="F47"/>
      <c r="G47"/>
    </row>
    <row r="48" spans="2:7" ht="30" customHeight="1" x14ac:dyDescent="0.25">
      <c r="B48"/>
      <c r="C48"/>
      <c r="D48"/>
      <c r="E48"/>
      <c r="F48"/>
      <c r="G48"/>
    </row>
    <row r="49" spans="2:7" ht="30" customHeight="1" x14ac:dyDescent="0.25">
      <c r="B49"/>
      <c r="C49"/>
      <c r="D49"/>
      <c r="E49"/>
      <c r="F49"/>
      <c r="G49"/>
    </row>
    <row r="50" spans="2:7" ht="30" customHeight="1" x14ac:dyDescent="0.25">
      <c r="B50"/>
      <c r="C50"/>
      <c r="D50"/>
      <c r="E50"/>
      <c r="F50"/>
      <c r="G50"/>
    </row>
    <row r="51" spans="2:7" ht="30" customHeight="1" x14ac:dyDescent="0.25">
      <c r="B51"/>
      <c r="C51"/>
      <c r="D51"/>
      <c r="E51"/>
      <c r="F51"/>
      <c r="G51"/>
    </row>
    <row r="52" spans="2:7" ht="30" customHeight="1" x14ac:dyDescent="0.25">
      <c r="B52"/>
      <c r="C52"/>
      <c r="D52"/>
      <c r="E52"/>
      <c r="F52"/>
      <c r="G52"/>
    </row>
    <row r="53" spans="2:7" ht="30" customHeight="1" x14ac:dyDescent="0.25">
      <c r="B53"/>
      <c r="C53"/>
      <c r="D53"/>
      <c r="E53"/>
      <c r="F53"/>
      <c r="G53"/>
    </row>
    <row r="54" spans="2:7" ht="30" customHeight="1" x14ac:dyDescent="0.25">
      <c r="B54"/>
      <c r="C54"/>
      <c r="D54"/>
      <c r="E54"/>
      <c r="F54"/>
      <c r="G54"/>
    </row>
    <row r="55" spans="2:7" ht="30" customHeight="1" x14ac:dyDescent="0.25">
      <c r="B55"/>
      <c r="C55"/>
      <c r="D55"/>
      <c r="E55"/>
      <c r="F55"/>
      <c r="G55"/>
    </row>
    <row r="56" spans="2:7" ht="30" customHeight="1" x14ac:dyDescent="0.25">
      <c r="B56"/>
      <c r="C56"/>
      <c r="D56"/>
      <c r="E56"/>
      <c r="F56"/>
      <c r="G56"/>
    </row>
    <row r="57" spans="2:7" ht="30" customHeight="1" x14ac:dyDescent="0.25">
      <c r="B57"/>
      <c r="C57"/>
      <c r="D57"/>
      <c r="E57"/>
      <c r="F57"/>
      <c r="G57"/>
    </row>
    <row r="58" spans="2:7" ht="30" customHeight="1" x14ac:dyDescent="0.25">
      <c r="B58"/>
      <c r="C58"/>
      <c r="D58"/>
      <c r="E58"/>
      <c r="F58"/>
      <c r="G58"/>
    </row>
    <row r="59" spans="2:7" ht="30" customHeight="1" x14ac:dyDescent="0.25">
      <c r="B59"/>
      <c r="C59"/>
      <c r="D59"/>
      <c r="E59"/>
      <c r="F59"/>
      <c r="G59"/>
    </row>
    <row r="60" spans="2:7" ht="30" customHeight="1" x14ac:dyDescent="0.25">
      <c r="B60"/>
      <c r="C60"/>
      <c r="D60"/>
      <c r="E60"/>
      <c r="F60"/>
      <c r="G60"/>
    </row>
    <row r="61" spans="2:7" ht="30" customHeight="1" x14ac:dyDescent="0.25">
      <c r="B61"/>
      <c r="C61"/>
      <c r="D61"/>
      <c r="E61"/>
      <c r="F61"/>
      <c r="G61"/>
    </row>
    <row r="62" spans="2:7" ht="30" customHeight="1" x14ac:dyDescent="0.25">
      <c r="B62"/>
      <c r="C62"/>
      <c r="D62"/>
      <c r="E62"/>
      <c r="F62"/>
      <c r="G62"/>
    </row>
  </sheetData>
  <mergeCells count="14">
    <mergeCell ref="B11:B13"/>
    <mergeCell ref="B14:B15"/>
    <mergeCell ref="C4:C6"/>
    <mergeCell ref="C8:C12"/>
    <mergeCell ref="L1:N1"/>
    <mergeCell ref="I13:J13"/>
    <mergeCell ref="K13:L13"/>
    <mergeCell ref="B2:O2"/>
    <mergeCell ref="I3:J12"/>
    <mergeCell ref="K3:L12"/>
    <mergeCell ref="M3:O12"/>
    <mergeCell ref="B1:K1"/>
    <mergeCell ref="B4:B7"/>
    <mergeCell ref="B8:B10"/>
  </mergeCells>
  <dataValidations count="3">
    <dataValidation allowBlank="1" showInputMessage="1" showErrorMessage="1" prompt="Докладні відомості про завдання автоматично оновлюються у зведеній таблиці &quot;Завдання&quot; на цьому аркуші. Посилання для переходу на аркуш &quot;Розклад завдань&quot; наведено в клітинці L1." sqref="A1"/>
    <dataValidation allowBlank="1" showInputMessage="1" showErrorMessage="1" prompt="У цій клітинці наведено заголовок. Посилання для переходу на аркуш &quot;Розклад завдань&quot; наведено в клітинці праворуч. Указівки наведено в клітинці нижче." sqref="B1:K1"/>
    <dataValidation allowBlank="1" showInputMessage="1" showErrorMessage="1" prompt="Посилання для переходу на аркуш &quot;Розклад завдань&quot; наведено в цій клітинці." sqref="L1:N1"/>
  </dataValidations>
  <hyperlinks>
    <hyperlink ref="L1:N1" location="'Розклад завдань'!A1" tooltip="Виберіть, щоб перейти на аркуш &quot;Розклад завдань&quot;." display="&lt; РОЗКЛАД ЗАВДАНЬ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Розклад завдань</vt:lpstr>
      <vt:lpstr>Відомості про завдання</vt:lpstr>
      <vt:lpstr>'Відомості про завдання'!Заголовки_для_друку</vt:lpstr>
      <vt:lpstr>'Розклад завдань'!Заголовки_для_друку</vt:lpstr>
      <vt:lpstr>'Відомості про завдання'!Область_друку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2018-04-18T01:47:09Z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