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0" windowHeight="0"/>
  </bookViews>
  <sheets>
    <sheet name="Kar Amacı Gütmeyen KurumBütçesi" sheetId="1" r:id="rId1"/>
  </sheets>
  <definedNames>
    <definedName name="MY">'Kar Amacı Gütmeyen KurumBütçesi'!$G$1</definedName>
  </definedNames>
  <calcPr calcId="152511"/>
</workbook>
</file>

<file path=xl/calcChain.xml><?xml version="1.0" encoding="utf-8"?>
<calcChain xmlns="http://schemas.openxmlformats.org/spreadsheetml/2006/main">
  <c r="G16" i="1" l="1"/>
  <c r="F16" i="1"/>
  <c r="G30" i="1"/>
  <c r="G31" i="1"/>
  <c r="G32" i="1"/>
  <c r="G33" i="1"/>
  <c r="G34" i="1"/>
  <c r="G35" i="1"/>
  <c r="G36" i="1"/>
  <c r="G37" i="1"/>
  <c r="G38" i="1"/>
  <c r="G39" i="1"/>
  <c r="G40" i="1"/>
  <c r="G41" i="1"/>
  <c r="G29" i="1"/>
  <c r="G42" i="1" s="1"/>
  <c r="F30" i="1"/>
  <c r="F31" i="1"/>
  <c r="F32" i="1"/>
  <c r="F33" i="1"/>
  <c r="F34" i="1"/>
  <c r="F35" i="1"/>
  <c r="F36" i="1"/>
  <c r="F37" i="1"/>
  <c r="F38" i="1"/>
  <c r="F39" i="1"/>
  <c r="F40" i="1"/>
  <c r="F41" i="1"/>
  <c r="F29" i="1"/>
  <c r="F42" i="1" s="1"/>
  <c r="G12" i="1"/>
  <c r="G13" i="1"/>
  <c r="G14" i="1"/>
  <c r="G15" i="1"/>
  <c r="G11" i="1"/>
  <c r="F12" i="1"/>
  <c r="F13" i="1"/>
  <c r="F14" i="1"/>
  <c r="F15" i="1"/>
  <c r="F11" i="1"/>
  <c r="D42" i="1"/>
  <c r="E42" i="1"/>
  <c r="C42" i="1"/>
  <c r="E16" i="1"/>
  <c r="D16" i="1"/>
  <c r="C16" i="1"/>
  <c r="G27" i="1" l="1"/>
  <c r="G9" i="1"/>
  <c r="F27" i="1"/>
  <c r="E27" i="1"/>
  <c r="D27" i="1"/>
  <c r="C27" i="1"/>
  <c r="F9" i="1"/>
  <c r="E9" i="1"/>
  <c r="D9" i="1" l="1"/>
  <c r="C9" i="1"/>
</calcChain>
</file>

<file path=xl/sharedStrings.xml><?xml version="1.0" encoding="utf-8"?>
<sst xmlns="http://schemas.openxmlformats.org/spreadsheetml/2006/main" count="34" uniqueCount="28">
  <si>
    <t>Kuruluş</t>
  </si>
  <si>
    <t>Bağış toplama ve etkinlikler</t>
  </si>
  <si>
    <t>Faiz geliri</t>
  </si>
  <si>
    <t>Çeşitli</t>
  </si>
  <si>
    <t>Bağışlar</t>
  </si>
  <si>
    <t>Sigorta</t>
  </si>
  <si>
    <t>Donanım</t>
  </si>
  <si>
    <t>Sarf malzemeleri</t>
  </si>
  <si>
    <t>Seyahat ve toplantılar</t>
  </si>
  <si>
    <t>Telefon</t>
  </si>
  <si>
    <t>Sosyal yardımlar</t>
  </si>
  <si>
    <t>Maaşlar</t>
  </si>
  <si>
    <t>Su - elektrik</t>
  </si>
  <si>
    <t>Kira</t>
  </si>
  <si>
    <t>Pazarlama/reklam</t>
  </si>
  <si>
    <t>Posta bedelleri</t>
  </si>
  <si>
    <t>Uzman ücretleri</t>
  </si>
  <si>
    <t>Web ücretleri (web sitesi, toplantı alanı, vs.)</t>
  </si>
  <si>
    <t>Kar Amacı Gütmeyen Kurum Bütçesi</t>
  </si>
  <si>
    <t>MALİ YIL</t>
  </si>
  <si>
    <t>ÖNCEKİ YIL</t>
  </si>
  <si>
    <t>ÖNERİLEN</t>
  </si>
  <si>
    <t>GERÇEK</t>
  </si>
  <si>
    <t>+/- ÖNCEKİ YIL</t>
  </si>
  <si>
    <t>GELİR</t>
  </si>
  <si>
    <t>GİDER</t>
  </si>
  <si>
    <t>TOPLAMLAR</t>
  </si>
  <si>
    <t>FARK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</si>
</sst>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\(0.00\)"/>
    <numFmt numFmtId="165" formatCode="#,##0.00\ &quot;TL&quot;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outline/>
      <shadow/>
      <sz val="11"/>
      <color theme="3"/>
      <name val="Calibri"/>
      <family val="2"/>
      <charset val="162"/>
      <scheme val="minor"/>
    </font>
    <font>
      <i/>
      <sz val="11"/>
      <color theme="3"/>
      <name val="Calibri"/>
      <family val="2"/>
      <charset val="162"/>
      <scheme val="minor"/>
    </font>
    <font>
      <sz val="22"/>
      <color rgb="FF73B5C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2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0" fillId="0" borderId="0" xfId="0" applyFill="1"/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/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 applyFont="1" applyFill="1" applyBorder="1" applyAlignment="1">
      <alignment vertical="center"/>
    </xf>
    <xf numFmtId="2" fontId="0" fillId="0" borderId="0" xfId="1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vertical="center"/>
    </xf>
    <xf numFmtId="2" fontId="0" fillId="0" borderId="0" xfId="1" applyNumberFormat="1" applyFont="1" applyAlignment="1">
      <alignment horizontal="right" vertical="center" indent="1"/>
    </xf>
    <xf numFmtId="165" fontId="0" fillId="0" borderId="0" xfId="0" applyNumberForma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33">
    <dxf>
      <numFmt numFmtId="165" formatCode="#,##0.00\ &quot;TL&quot;"/>
      <alignment horizontal="general" vertical="center" textRotation="0" wrapText="0" indent="0" justifyLastLine="0" shrinkToFit="0" readingOrder="0"/>
    </dxf>
    <dxf>
      <numFmt numFmtId="2" formatCode="0.00"/>
    </dxf>
    <dxf>
      <numFmt numFmtId="165" formatCode="#,##0.00\ &quot;TL&quot;"/>
      <alignment horizontal="general" vertical="center" textRotation="0" wrapText="0" indent="0" justifyLastLine="0" shrinkToFit="0" readingOrder="0"/>
    </dxf>
    <dxf>
      <numFmt numFmtId="2" formatCode="0.00"/>
    </dxf>
    <dxf>
      <numFmt numFmtId="165" formatCode="#,##0.00\ &quot;TL&quot;"/>
      <alignment horizontal="general" vertical="center" textRotation="0" wrapText="0" indent="0" justifyLastLine="0" shrinkToFit="0" readingOrder="0"/>
    </dxf>
    <dxf>
      <numFmt numFmtId="2" formatCode="0.00"/>
    </dxf>
    <dxf>
      <numFmt numFmtId="165" formatCode="#,##0.00\ &quot;TL&quot;"/>
      <alignment horizontal="general" vertical="center" textRotation="0" wrapText="0" indent="0" justifyLastLine="0" shrinkToFit="0" readingOrder="0"/>
    </dxf>
    <dxf>
      <numFmt numFmtId="2" formatCode="0.00"/>
    </dxf>
    <dxf>
      <numFmt numFmtId="165" formatCode="#,##0.00\ &quot;TL&quot;"/>
      <alignment horizontal="general" vertical="center" textRotation="0" wrapText="0" indent="0" justifyLastLine="0" shrinkToFit="0" readingOrder="0"/>
    </dxf>
    <dxf>
      <numFmt numFmtId="2" formatCode="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TL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TL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TL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TL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TL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/>
        <strike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2"/>
      <tableStyleElement type="headerRow" dxfId="31"/>
      <tableStyleElement type="totalRow" dxfId="30"/>
      <tableStyleElement type="firstColumn" dxfId="29"/>
    </tableStyle>
  </tableStyles>
  <colors>
    <mruColors>
      <color rgb="FF73B5C2"/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GELİR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'Kar Amacı Gütmeyen KurumBütçesi'!$C$9:$C$10</c:f>
              <c:strCache>
                <c:ptCount val="2"/>
                <c:pt idx="0">
                  <c:v>MY 2011</c:v>
                </c:pt>
                <c:pt idx="1">
                  <c:v>ÖNCEKİ YIL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Toplamlar</c:v>
              </c:pt>
            </c:strLit>
          </c:cat>
          <c:val>
            <c:numRef>
              <c:f>'Kar Amacı Gütmeyen KurumBütçesi'!$C$16</c:f>
              <c:numCache>
                <c:formatCode>#,##0.00\ "TL"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'Kar Amacı Gütmeyen KurumBütçesi'!$D$9:$D$10</c:f>
              <c:strCache>
                <c:ptCount val="2"/>
                <c:pt idx="0">
                  <c:v>MY 2012</c:v>
                </c:pt>
                <c:pt idx="1">
                  <c:v>ÖNERİLEN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Toplamlar</c:v>
              </c:pt>
            </c:strLit>
          </c:cat>
          <c:val>
            <c:numRef>
              <c:f>'Kar Amacı Gütmeyen KurumBütçesi'!$D$16</c:f>
              <c:numCache>
                <c:formatCode>#,##0.00\ "TL"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'Kar Amacı Gütmeyen KurumBütçesi'!$E$9:$E$10</c:f>
              <c:strCache>
                <c:ptCount val="2"/>
                <c:pt idx="0">
                  <c:v>MY 2012</c:v>
                </c:pt>
                <c:pt idx="1">
                  <c:v>GERÇEK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Toplamlar</c:v>
              </c:pt>
            </c:strLit>
          </c:cat>
          <c:val>
            <c:numRef>
              <c:f>'Kar Amacı Gütmeyen KurumBütçesi'!$E$16</c:f>
              <c:numCache>
                <c:formatCode>#,##0.00\ "TL"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36176000"/>
        <c:axId val="136176392"/>
      </c:barChart>
      <c:catAx>
        <c:axId val="13617600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36176392"/>
        <c:crosses val="autoZero"/>
        <c:auto val="1"/>
        <c:lblAlgn val="ctr"/>
        <c:lblOffset val="100"/>
        <c:noMultiLvlLbl val="0"/>
      </c:catAx>
      <c:valAx>
        <c:axId val="13617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TL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76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Bin olarak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GİDER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'Kar Amacı Gütmeyen KurumBütçesi'!$C$27:$C$28</c:f>
              <c:strCache>
                <c:ptCount val="2"/>
                <c:pt idx="0">
                  <c:v>MY 2011</c:v>
                </c:pt>
                <c:pt idx="1">
                  <c:v>ÖNCEKİ YIL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'Kar Amacı Gütmeyen KurumBütçesi'!$C$42</c:f>
              <c:numCache>
                <c:formatCode>#,##0.00\ "TL"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'Kar Amacı Gütmeyen KurumBütçesi'!$D$27:$D$28</c:f>
              <c:strCache>
                <c:ptCount val="2"/>
                <c:pt idx="0">
                  <c:v>MY 2012</c:v>
                </c:pt>
                <c:pt idx="1">
                  <c:v>ÖNERİLEN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'Kar Amacı Gütmeyen KurumBütçesi'!$D$42</c:f>
              <c:numCache>
                <c:formatCode>#,##0.00\ "TL"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'Kar Amacı Gütmeyen KurumBütçesi'!$E$27:$E$28</c:f>
              <c:strCache>
                <c:ptCount val="2"/>
                <c:pt idx="0">
                  <c:v>MY 2012</c:v>
                </c:pt>
                <c:pt idx="1">
                  <c:v>GERÇEK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'Kar Amacı Gütmeyen KurumBütçesi'!$E$42</c:f>
              <c:numCache>
                <c:formatCode>#,##0.00\ "TL"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64732488"/>
        <c:axId val="164733664"/>
      </c:barChart>
      <c:catAx>
        <c:axId val="1647324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64733664"/>
        <c:crosses val="autoZero"/>
        <c:auto val="1"/>
        <c:lblAlgn val="ctr"/>
        <c:lblOffset val="100"/>
        <c:noMultiLvlLbl val="0"/>
      </c:catAx>
      <c:valAx>
        <c:axId val="16473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TL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32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Bin olarak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Gelir" descr="Bar chart comparing Prior, Proposed and Actual revenue for the fiscal year." title="Geli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17</xdr:row>
      <xdr:rowOff>38100</xdr:rowOff>
    </xdr:from>
    <xdr:to>
      <xdr:col>7</xdr:col>
      <xdr:colOff>95250</xdr:colOff>
      <xdr:row>25</xdr:row>
      <xdr:rowOff>19050</xdr:rowOff>
    </xdr:to>
    <xdr:graphicFrame macro="">
      <xdr:nvGraphicFramePr>
        <xdr:cNvPr id="7" name="Gelir" descr="Bar chart comparing Prior, Proposed and Actual revenue for the fiscal year." title="Geli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GelirTablosu" displayName="GelirTablosu" ref="B10:G16" totalsRowCount="1" headerRowDxfId="27" dataDxfId="26" totalsRowDxfId="25">
  <tableColumns count="6">
    <tableColumn id="1" name="GELİR" totalsRowLabel="TOPLAMLAR" dataDxfId="24" totalsRowDxfId="23"/>
    <tableColumn id="2" name="ÖNCEKİ YIL" totalsRowFunction="sum" dataDxfId="22" totalsRowDxfId="21"/>
    <tableColumn id="3" name="ÖNERİLEN" totalsRowFunction="sum" dataDxfId="20" totalsRowDxfId="19"/>
    <tableColumn id="4" name="GERÇEK" totalsRowFunction="sum" dataDxfId="18" totalsRowDxfId="17"/>
    <tableColumn id="5" name="FARK" totalsRowFunction="sum" totalsRowDxfId="16">
      <calculatedColumnFormula>GelirTablosu[[#This Row],[GERÇEK]]-GelirTablosu[[#This Row],[ÖNERİLEN]]</calculatedColumnFormula>
    </tableColumn>
    <tableColumn id="6" name="+/- ÖNCEKİ YIL" totalsRowFunction="min" dataDxfId="15" totalsRowDxfId="14">
      <calculatedColumnFormula>GelirTablosu[[#This Row],[GERÇEK]]-GelirTablosu[[#This Row],[ÖNCEKİ YIL]]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Gelir" altTextSummary="Önceki, önerilen, gerçek mali yıl gelir ve toplamları ile birlikte önceki yıl ve gerçek bütçe tutarları arasından farkı ve değişimi de gösteren liste."/>
    </ext>
  </extLst>
</table>
</file>

<file path=xl/tables/table2.xml><?xml version="1.0" encoding="utf-8"?>
<table xmlns="http://schemas.openxmlformats.org/spreadsheetml/2006/main" id="2" name="GiderTablosu" displayName="GiderTablosu" ref="B28:G42" totalsRowCount="1" dataDxfId="13" totalsRowDxfId="12">
  <tableColumns count="6">
    <tableColumn id="1" name="GİDER" totalsRowLabel="TOPLAMLAR" dataDxfId="11" totalsRowDxfId="10"/>
    <tableColumn id="2" name="ÖNCEKİ YIL" totalsRowFunction="sum" dataDxfId="9" totalsRowDxfId="8"/>
    <tableColumn id="3" name="ÖNERİLEN" totalsRowFunction="sum" dataDxfId="7" totalsRowDxfId="6"/>
    <tableColumn id="4" name="GERÇEK" totalsRowFunction="sum" dataDxfId="5" totalsRowDxfId="4"/>
    <tableColumn id="5" name="FARK" totalsRowFunction="sum" dataDxfId="3" totalsRowDxfId="2">
      <calculatedColumnFormula>GiderTablosu[[#This Row],[GERÇEK]]-GiderTablosu[[#This Row],[ÖNERİLEN]]</calculatedColumnFormula>
    </tableColumn>
    <tableColumn id="6" name="+/- ÖNCEKİ YIL" totalsRowFunction="sum" dataDxfId="1" totalsRowDxfId="0">
      <calculatedColumnFormula>GiderTablosu[[#This Row],[GERÇEK]]-GiderTablosu[[#This Row],[ÖNCEKİ YIL]]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Gelir" altTextSummary="Önceki, önerilen, gerçek mali yıl gider ve toplamları ile birlikte önceki yıl ve gerçek bütçe tutarları arasından farkı ve değişimi de gösteren liste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2"/>
  <sheetViews>
    <sheetView showGridLines="0" tabSelected="1" zoomScaleNormal="100" workbookViewId="0"/>
  </sheetViews>
  <sheetFormatPr defaultRowHeight="24" customHeight="1" x14ac:dyDescent="0.25"/>
  <cols>
    <col min="1" max="1" width="2.85546875" customWidth="1"/>
    <col min="2" max="2" width="41.140625" customWidth="1"/>
    <col min="3" max="4" width="18.85546875" customWidth="1"/>
    <col min="5" max="5" width="27.7109375" customWidth="1"/>
    <col min="6" max="7" width="18.85546875" customWidth="1"/>
    <col min="8" max="8" width="2.85546875" customWidth="1"/>
  </cols>
  <sheetData>
    <row r="1" spans="2:7" ht="58.5" customHeight="1" x14ac:dyDescent="0.7">
      <c r="B1" s="3" t="s">
        <v>18</v>
      </c>
      <c r="F1" s="6" t="s">
        <v>19</v>
      </c>
      <c r="G1" s="2">
        <v>2012</v>
      </c>
    </row>
    <row r="2" spans="2:7" s="1" customFormat="1" ht="24" customHeight="1" x14ac:dyDescent="0.7">
      <c r="B2" s="3"/>
      <c r="F2" s="6"/>
      <c r="G2" s="2"/>
    </row>
    <row r="3" spans="2:7" s="1" customFormat="1" ht="24" customHeight="1" x14ac:dyDescent="0.25">
      <c r="B3" s="29"/>
    </row>
    <row r="4" spans="2:7" s="1" customFormat="1" ht="24" customHeight="1" x14ac:dyDescent="0.25"/>
    <row r="5" spans="2:7" s="1" customFormat="1" ht="24" customHeight="1" x14ac:dyDescent="0.25"/>
    <row r="6" spans="2:7" s="1" customFormat="1" ht="24" customHeight="1" x14ac:dyDescent="0.25"/>
    <row r="7" spans="2:7" s="1" customFormat="1" ht="24" customHeight="1" x14ac:dyDescent="0.25"/>
    <row r="8" spans="2:7" s="1" customFormat="1" ht="24" customHeight="1" x14ac:dyDescent="0.25"/>
    <row r="9" spans="2:7" ht="24" customHeight="1" x14ac:dyDescent="0.3">
      <c r="B9" s="9"/>
      <c r="C9" s="13" t="str">
        <f>CONCATENATE("MY ",MY-1)</f>
        <v>MY 2011</v>
      </c>
      <c r="D9" s="13" t="str">
        <f>CONCATENATE("MY ",MY)</f>
        <v>MY 2012</v>
      </c>
      <c r="E9" s="13" t="str">
        <f>CONCATENATE("MY ",MY)</f>
        <v>MY 2012</v>
      </c>
      <c r="F9" s="13" t="str">
        <f>CONCATENATE("MY ",MY)</f>
        <v>MY 2012</v>
      </c>
      <c r="G9" s="14" t="str">
        <f>CONCATENATE("MY ",MY)</f>
        <v>MY 2012</v>
      </c>
    </row>
    <row r="10" spans="2:7" ht="24" customHeight="1" x14ac:dyDescent="0.25">
      <c r="B10" s="17" t="s">
        <v>24</v>
      </c>
      <c r="C10" s="15" t="s">
        <v>20</v>
      </c>
      <c r="D10" s="15" t="s">
        <v>21</v>
      </c>
      <c r="E10" s="15" t="s">
        <v>22</v>
      </c>
      <c r="F10" s="15" t="s">
        <v>27</v>
      </c>
      <c r="G10" s="16" t="s">
        <v>23</v>
      </c>
    </row>
    <row r="11" spans="2:7" ht="24" customHeight="1" x14ac:dyDescent="0.25">
      <c r="B11" s="7" t="s">
        <v>1</v>
      </c>
      <c r="C11" s="23">
        <v>150000</v>
      </c>
      <c r="D11" s="23">
        <v>200000</v>
      </c>
      <c r="E11" s="23">
        <v>180000</v>
      </c>
      <c r="F11" s="24">
        <f>GelirTablosu[[#This Row],[GERÇEK]]-GelirTablosu[[#This Row],[ÖNERİLEN]]</f>
        <v>-20000</v>
      </c>
      <c r="G11" s="24">
        <f>GelirTablosu[[#This Row],[GERÇEK]]-GelirTablosu[[#This Row],[ÖNCEKİ YIL]]</f>
        <v>30000</v>
      </c>
    </row>
    <row r="12" spans="2:7" ht="24" customHeight="1" x14ac:dyDescent="0.25">
      <c r="B12" s="7" t="s">
        <v>0</v>
      </c>
      <c r="C12" s="23">
        <v>50000</v>
      </c>
      <c r="D12" s="23">
        <v>50000</v>
      </c>
      <c r="E12" s="23">
        <v>50000</v>
      </c>
      <c r="F12" s="24">
        <f>GelirTablosu[[#This Row],[GERÇEK]]-GelirTablosu[[#This Row],[ÖNERİLEN]]</f>
        <v>0</v>
      </c>
      <c r="G12" s="24">
        <f>GelirTablosu[[#This Row],[GERÇEK]]-GelirTablosu[[#This Row],[ÖNCEKİ YIL]]</f>
        <v>0</v>
      </c>
    </row>
    <row r="13" spans="2:7" ht="24" customHeight="1" x14ac:dyDescent="0.25">
      <c r="B13" s="7" t="s">
        <v>4</v>
      </c>
      <c r="C13" s="23">
        <v>30000</v>
      </c>
      <c r="D13" s="23">
        <v>40000</v>
      </c>
      <c r="E13" s="23">
        <v>20000</v>
      </c>
      <c r="F13" s="24">
        <f>GelirTablosu[[#This Row],[GERÇEK]]-GelirTablosu[[#This Row],[ÖNERİLEN]]</f>
        <v>-20000</v>
      </c>
      <c r="G13" s="24">
        <f>GelirTablosu[[#This Row],[GERÇEK]]-GelirTablosu[[#This Row],[ÖNCEKİ YIL]]</f>
        <v>-10000</v>
      </c>
    </row>
    <row r="14" spans="2:7" ht="24" customHeight="1" x14ac:dyDescent="0.25">
      <c r="B14" s="7" t="s">
        <v>2</v>
      </c>
      <c r="C14" s="8"/>
      <c r="D14" s="8"/>
      <c r="E14" s="8"/>
      <c r="F14" s="24">
        <f>GelirTablosu[[#This Row],[GERÇEK]]-GelirTablosu[[#This Row],[ÖNERİLEN]]</f>
        <v>0</v>
      </c>
      <c r="G14" s="24">
        <f>GelirTablosu[[#This Row],[GERÇEK]]-GelirTablosu[[#This Row],[ÖNCEKİ YIL]]</f>
        <v>0</v>
      </c>
    </row>
    <row r="15" spans="2:7" ht="24" customHeight="1" x14ac:dyDescent="0.25">
      <c r="B15" s="7" t="s">
        <v>3</v>
      </c>
      <c r="C15" s="8"/>
      <c r="D15" s="8"/>
      <c r="E15" s="8"/>
      <c r="F15" s="24">
        <f>GelirTablosu[[#This Row],[GERÇEK]]-GelirTablosu[[#This Row],[ÖNERİLEN]]</f>
        <v>0</v>
      </c>
      <c r="G15" s="24">
        <f>GelirTablosu[[#This Row],[GERÇEK]]-GelirTablosu[[#This Row],[ÖNCEKİ YIL]]</f>
        <v>0</v>
      </c>
    </row>
    <row r="16" spans="2:7" s="20" customFormat="1" ht="24" customHeight="1" x14ac:dyDescent="0.25">
      <c r="B16" s="19" t="s">
        <v>26</v>
      </c>
      <c r="C16" s="21">
        <f>SUBTOTAL(109,GelirTablosu[ÖNCEKİ YIL])</f>
        <v>230000</v>
      </c>
      <c r="D16" s="21">
        <f>SUBTOTAL(109,GelirTablosu[ÖNERİLEN])</f>
        <v>290000</v>
      </c>
      <c r="E16" s="21">
        <f>SUBTOTAL(109,GelirTablosu[GERÇEK])</f>
        <v>250000</v>
      </c>
      <c r="F16" s="21">
        <f>SUBTOTAL(109,GelirTablosu[FARK])</f>
        <v>-40000</v>
      </c>
      <c r="G16" s="22">
        <f>SUBTOTAL(105,GelirTablosu[+/- ÖNCEKİ YIL])</f>
        <v>-10000</v>
      </c>
    </row>
    <row r="17" spans="2:7" s="9" customFormat="1" ht="24" customHeight="1" x14ac:dyDescent="0.25">
      <c r="B17" s="31"/>
      <c r="C17" s="31"/>
      <c r="D17" s="31"/>
      <c r="E17" s="31"/>
      <c r="F17" s="31"/>
      <c r="G17" s="31"/>
    </row>
    <row r="18" spans="2:7" s="9" customFormat="1" ht="24" customHeight="1" x14ac:dyDescent="0.25">
      <c r="B18" s="10"/>
      <c r="C18" s="11"/>
      <c r="D18" s="11"/>
      <c r="E18" s="11"/>
      <c r="F18" s="11"/>
      <c r="G18" s="12"/>
    </row>
    <row r="19" spans="2:7" s="18" customFormat="1" ht="24" customHeight="1" x14ac:dyDescent="0.45">
      <c r="B19" s="28"/>
      <c r="C19" s="11"/>
      <c r="D19" s="11"/>
      <c r="E19" s="11"/>
      <c r="F19" s="11"/>
      <c r="G19" s="12"/>
    </row>
    <row r="20" spans="2:7" s="18" customFormat="1" ht="24" customHeight="1" x14ac:dyDescent="0.25">
      <c r="B20" s="10"/>
      <c r="C20" s="11"/>
      <c r="D20" s="11"/>
      <c r="E20" s="11"/>
      <c r="F20" s="11"/>
      <c r="G20" s="12"/>
    </row>
    <row r="21" spans="2:7" s="9" customFormat="1" ht="24" customHeight="1" x14ac:dyDescent="0.25">
      <c r="B21" s="10"/>
      <c r="C21" s="11"/>
      <c r="D21" s="11"/>
      <c r="E21" s="11"/>
      <c r="F21" s="11"/>
      <c r="G21" s="12"/>
    </row>
    <row r="22" spans="2:7" s="9" customFormat="1" ht="24" customHeight="1" x14ac:dyDescent="0.25">
      <c r="B22" s="10"/>
      <c r="C22" s="11"/>
      <c r="D22" s="11"/>
      <c r="E22" s="11"/>
      <c r="F22" s="11"/>
      <c r="G22" s="12"/>
    </row>
    <row r="23" spans="2:7" s="9" customFormat="1" ht="24" customHeight="1" x14ac:dyDescent="0.25">
      <c r="B23" s="10"/>
      <c r="C23" s="11"/>
      <c r="D23" s="11"/>
      <c r="E23" s="11"/>
      <c r="F23" s="11"/>
      <c r="G23" s="12"/>
    </row>
    <row r="24" spans="2:7" ht="24" customHeight="1" x14ac:dyDescent="0.25">
      <c r="B24" s="30"/>
      <c r="C24" s="30"/>
      <c r="D24" s="30"/>
      <c r="E24" s="30"/>
      <c r="F24" s="30"/>
      <c r="G24" s="9"/>
    </row>
    <row r="25" spans="2:7" s="1" customFormat="1" ht="24" customHeight="1" x14ac:dyDescent="0.25">
      <c r="B25"/>
      <c r="C25"/>
      <c r="D25"/>
      <c r="E25"/>
      <c r="F25"/>
      <c r="G25"/>
    </row>
    <row r="26" spans="2:7" ht="24" customHeight="1" x14ac:dyDescent="0.25">
      <c r="B26" s="1"/>
      <c r="C26" s="1"/>
      <c r="D26" s="1"/>
      <c r="E26" s="1"/>
      <c r="F26" s="1"/>
      <c r="G26" s="1"/>
    </row>
    <row r="27" spans="2:7" ht="24" customHeight="1" x14ac:dyDescent="0.3">
      <c r="C27" s="13" t="str">
        <f>CONCATENATE("MY ",MY-1)</f>
        <v>MY 2011</v>
      </c>
      <c r="D27" s="13" t="str">
        <f>CONCATENATE("MY ",MY)</f>
        <v>MY 2012</v>
      </c>
      <c r="E27" s="13" t="str">
        <f>CONCATENATE("MY ",MY)</f>
        <v>MY 2012</v>
      </c>
      <c r="F27" s="13" t="str">
        <f>CONCATENATE("MY ",MY)</f>
        <v>MY 2012</v>
      </c>
      <c r="G27" s="14" t="str">
        <f>CONCATENATE("MY ",MY)</f>
        <v>MY 2012</v>
      </c>
    </row>
    <row r="28" spans="2:7" ht="24" customHeight="1" x14ac:dyDescent="0.25">
      <c r="B28" s="5" t="s">
        <v>25</v>
      </c>
      <c r="C28" s="15" t="s">
        <v>20</v>
      </c>
      <c r="D28" s="15" t="s">
        <v>21</v>
      </c>
      <c r="E28" s="15" t="s">
        <v>22</v>
      </c>
      <c r="F28" s="15" t="s">
        <v>27</v>
      </c>
      <c r="G28" s="16" t="s">
        <v>23</v>
      </c>
    </row>
    <row r="29" spans="2:7" ht="24" customHeight="1" x14ac:dyDescent="0.25">
      <c r="B29" s="4" t="s">
        <v>11</v>
      </c>
      <c r="C29" s="25">
        <v>15000</v>
      </c>
      <c r="D29" s="25">
        <v>30000</v>
      </c>
      <c r="E29" s="25">
        <v>30000</v>
      </c>
      <c r="F29" s="25">
        <f>GiderTablosu[[#This Row],[GERÇEK]]-GiderTablosu[[#This Row],[ÖNERİLEN]]</f>
        <v>0</v>
      </c>
      <c r="G29" s="26">
        <f>GiderTablosu[[#This Row],[GERÇEK]]-GiderTablosu[[#This Row],[ÖNCEKİ YIL]]</f>
        <v>15000</v>
      </c>
    </row>
    <row r="30" spans="2:7" ht="24" customHeight="1" x14ac:dyDescent="0.25">
      <c r="B30" s="4" t="s">
        <v>10</v>
      </c>
      <c r="C30" s="25">
        <v>5000</v>
      </c>
      <c r="D30" s="25">
        <v>7500</v>
      </c>
      <c r="E30" s="25">
        <v>7800</v>
      </c>
      <c r="F30" s="25">
        <f>GiderTablosu[[#This Row],[GERÇEK]]-GiderTablosu[[#This Row],[ÖNERİLEN]]</f>
        <v>300</v>
      </c>
      <c r="G30" s="26">
        <f>GiderTablosu[[#This Row],[GERÇEK]]-GiderTablosu[[#This Row],[ÖNCEKİ YIL]]</f>
        <v>2800</v>
      </c>
    </row>
    <row r="31" spans="2:7" ht="24" customHeight="1" x14ac:dyDescent="0.25">
      <c r="B31" s="4" t="s">
        <v>13</v>
      </c>
      <c r="C31" s="25">
        <v>6000</v>
      </c>
      <c r="D31" s="25">
        <v>6000</v>
      </c>
      <c r="E31" s="25">
        <v>6000</v>
      </c>
      <c r="F31" s="25">
        <f>GiderTablosu[[#This Row],[GERÇEK]]-GiderTablosu[[#This Row],[ÖNERİLEN]]</f>
        <v>0</v>
      </c>
      <c r="G31" s="26">
        <f>GiderTablosu[[#This Row],[GERÇEK]]-GiderTablosu[[#This Row],[ÖNCEKİ YIL]]</f>
        <v>0</v>
      </c>
    </row>
    <row r="32" spans="2:7" ht="24" customHeight="1" x14ac:dyDescent="0.25">
      <c r="B32" s="4" t="s">
        <v>12</v>
      </c>
      <c r="C32" s="25">
        <v>1000</v>
      </c>
      <c r="D32" s="25">
        <v>1200</v>
      </c>
      <c r="E32" s="25">
        <v>1150</v>
      </c>
      <c r="F32" s="25">
        <f>GiderTablosu[[#This Row],[GERÇEK]]-GiderTablosu[[#This Row],[ÖNERİLEN]]</f>
        <v>-50</v>
      </c>
      <c r="G32" s="26">
        <f>GiderTablosu[[#This Row],[GERÇEK]]-GiderTablosu[[#This Row],[ÖNCEKİ YIL]]</f>
        <v>150</v>
      </c>
    </row>
    <row r="33" spans="2:7" ht="24" customHeight="1" x14ac:dyDescent="0.25">
      <c r="B33" s="4" t="s">
        <v>8</v>
      </c>
      <c r="C33" s="25">
        <v>2500</v>
      </c>
      <c r="D33" s="25">
        <v>2000</v>
      </c>
      <c r="E33" s="25">
        <v>2800</v>
      </c>
      <c r="F33" s="25">
        <f>GiderTablosu[[#This Row],[GERÇEK]]-GiderTablosu[[#This Row],[ÖNERİLEN]]</f>
        <v>800</v>
      </c>
      <c r="G33" s="26">
        <f>GiderTablosu[[#This Row],[GERÇEK]]-GiderTablosu[[#This Row],[ÖNCEKİ YIL]]</f>
        <v>300</v>
      </c>
    </row>
    <row r="34" spans="2:7" ht="24" customHeight="1" x14ac:dyDescent="0.25">
      <c r="B34" s="4" t="s">
        <v>16</v>
      </c>
      <c r="C34" s="25"/>
      <c r="D34" s="25"/>
      <c r="E34" s="25"/>
      <c r="F34" s="25">
        <f>GiderTablosu[[#This Row],[GERÇEK]]-GiderTablosu[[#This Row],[ÖNERİLEN]]</f>
        <v>0</v>
      </c>
      <c r="G34" s="26">
        <f>GiderTablosu[[#This Row],[GERÇEK]]-GiderTablosu[[#This Row],[ÖNCEKİ YIL]]</f>
        <v>0</v>
      </c>
    </row>
    <row r="35" spans="2:7" ht="24" customHeight="1" x14ac:dyDescent="0.25">
      <c r="B35" s="4" t="s">
        <v>14</v>
      </c>
      <c r="C35" s="25"/>
      <c r="D35" s="25"/>
      <c r="E35" s="25"/>
      <c r="F35" s="25">
        <f>GiderTablosu[[#This Row],[GERÇEK]]-GiderTablosu[[#This Row],[ÖNERİLEN]]</f>
        <v>0</v>
      </c>
      <c r="G35" s="26">
        <f>GiderTablosu[[#This Row],[GERÇEK]]-GiderTablosu[[#This Row],[ÖNCEKİ YIL]]</f>
        <v>0</v>
      </c>
    </row>
    <row r="36" spans="2:7" ht="24" customHeight="1" x14ac:dyDescent="0.25">
      <c r="B36" s="4" t="s">
        <v>5</v>
      </c>
      <c r="C36" s="25"/>
      <c r="D36" s="25"/>
      <c r="E36" s="25"/>
      <c r="F36" s="25">
        <f>GiderTablosu[[#This Row],[GERÇEK]]-GiderTablosu[[#This Row],[ÖNERİLEN]]</f>
        <v>0</v>
      </c>
      <c r="G36" s="26">
        <f>GiderTablosu[[#This Row],[GERÇEK]]-GiderTablosu[[#This Row],[ÖNCEKİ YIL]]</f>
        <v>0</v>
      </c>
    </row>
    <row r="37" spans="2:7" ht="24" customHeight="1" x14ac:dyDescent="0.25">
      <c r="B37" s="4" t="s">
        <v>9</v>
      </c>
      <c r="C37" s="25"/>
      <c r="D37" s="25"/>
      <c r="E37" s="25"/>
      <c r="F37" s="25">
        <f>GiderTablosu[[#This Row],[GERÇEK]]-GiderTablosu[[#This Row],[ÖNERİLEN]]</f>
        <v>0</v>
      </c>
      <c r="G37" s="26">
        <f>GiderTablosu[[#This Row],[GERÇEK]]-GiderTablosu[[#This Row],[ÖNCEKİ YIL]]</f>
        <v>0</v>
      </c>
    </row>
    <row r="38" spans="2:7" ht="24" customHeight="1" x14ac:dyDescent="0.25">
      <c r="B38" s="4" t="s">
        <v>17</v>
      </c>
      <c r="C38" s="25"/>
      <c r="D38" s="25"/>
      <c r="E38" s="25"/>
      <c r="F38" s="25">
        <f>GiderTablosu[[#This Row],[GERÇEK]]-GiderTablosu[[#This Row],[ÖNERİLEN]]</f>
        <v>0</v>
      </c>
      <c r="G38" s="26">
        <f>GiderTablosu[[#This Row],[GERÇEK]]-GiderTablosu[[#This Row],[ÖNCEKİ YIL]]</f>
        <v>0</v>
      </c>
    </row>
    <row r="39" spans="2:7" ht="24" customHeight="1" x14ac:dyDescent="0.25">
      <c r="B39" s="4" t="s">
        <v>6</v>
      </c>
      <c r="C39" s="25"/>
      <c r="D39" s="25"/>
      <c r="E39" s="25"/>
      <c r="F39" s="25">
        <f>GiderTablosu[[#This Row],[GERÇEK]]-GiderTablosu[[#This Row],[ÖNERİLEN]]</f>
        <v>0</v>
      </c>
      <c r="G39" s="26">
        <f>GiderTablosu[[#This Row],[GERÇEK]]-GiderTablosu[[#This Row],[ÖNCEKİ YIL]]</f>
        <v>0</v>
      </c>
    </row>
    <row r="40" spans="2:7" ht="24" customHeight="1" x14ac:dyDescent="0.25">
      <c r="B40" s="4" t="s">
        <v>7</v>
      </c>
      <c r="C40" s="25"/>
      <c r="D40" s="25"/>
      <c r="E40" s="25"/>
      <c r="F40" s="25">
        <f>GiderTablosu[[#This Row],[GERÇEK]]-GiderTablosu[[#This Row],[ÖNERİLEN]]</f>
        <v>0</v>
      </c>
      <c r="G40" s="26">
        <f>GiderTablosu[[#This Row],[GERÇEK]]-GiderTablosu[[#This Row],[ÖNCEKİ YIL]]</f>
        <v>0</v>
      </c>
    </row>
    <row r="41" spans="2:7" ht="24" customHeight="1" x14ac:dyDescent="0.25">
      <c r="B41" s="4" t="s">
        <v>15</v>
      </c>
      <c r="C41" s="25"/>
      <c r="D41" s="25"/>
      <c r="E41" s="25"/>
      <c r="F41" s="25">
        <f>GiderTablosu[[#This Row],[GERÇEK]]-GiderTablosu[[#This Row],[ÖNERİLEN]]</f>
        <v>0</v>
      </c>
      <c r="G41" s="26">
        <f>GiderTablosu[[#This Row],[GERÇEK]]-GiderTablosu[[#This Row],[ÖNCEKİ YIL]]</f>
        <v>0</v>
      </c>
    </row>
    <row r="42" spans="2:7" ht="24" customHeight="1" x14ac:dyDescent="0.25">
      <c r="B42" s="4" t="s">
        <v>26</v>
      </c>
      <c r="C42" s="27">
        <f>SUBTOTAL(109,GiderTablosu[ÖNCEKİ YIL])</f>
        <v>29500</v>
      </c>
      <c r="D42" s="27">
        <f>SUBTOTAL(109,GiderTablosu[ÖNERİLEN])</f>
        <v>46700</v>
      </c>
      <c r="E42" s="27">
        <f>SUBTOTAL(109,GiderTablosu[GERÇEK])</f>
        <v>47750</v>
      </c>
      <c r="F42" s="27">
        <f>SUBTOTAL(109,GiderTablosu[FARK])</f>
        <v>1050</v>
      </c>
      <c r="G42" s="27">
        <f>SUBTOTAL(109,GiderTablosu[+/- ÖNCEKİ YIL])</f>
        <v>18250</v>
      </c>
    </row>
  </sheetData>
  <mergeCells count="2">
    <mergeCell ref="B24:F24"/>
    <mergeCell ref="B17:G17"/>
  </mergeCells>
  <conditionalFormatting sqref="C11:G16 C29:G41">
    <cfRule type="expression" dxfId="28" priority="3">
      <formula>C11&lt;0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differentFirst="1">
    <oddFooter>Sayfa &amp;P/&amp;N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845881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 xsi:nil="true"/>
    <Markets xmlns="d1af3920-8fda-4ad5-98bb-96475601b038"/>
    <OriginAsset xmlns="d1af3920-8fda-4ad5-98bb-96475601b038" xsi:nil="true"/>
    <AssetStart xmlns="d1af3920-8fda-4ad5-98bb-96475601b038">2012-06-28T22:27:54+00:00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350884</Value>
    </PublishStatusLookup>
    <APAuthor xmlns="d1af3920-8fda-4ad5-98bb-96475601b038">
      <UserInfo>
        <DisplayName/>
        <AccountId>2566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 xsi:nil="true"/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false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TP102929975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391A59D-FDB7-4853-BFB9-F10AC4F4FB40}"/>
</file>

<file path=customXml/itemProps2.xml><?xml version="1.0" encoding="utf-8"?>
<ds:datastoreItem xmlns:ds="http://schemas.openxmlformats.org/officeDocument/2006/customXml" ds:itemID="{C1A726BD-9206-4AC3-872F-89B677F2ED43}"/>
</file>

<file path=customXml/itemProps3.xml><?xml version="1.0" encoding="utf-8"?>
<ds:datastoreItem xmlns:ds="http://schemas.openxmlformats.org/officeDocument/2006/customXml" ds:itemID="{B14941E1-CF0D-4065-AC9A-99B666D7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 Amacı Gütmeyen KurumBütçesi</vt:lpstr>
      <vt:lpstr>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2012-09-05T10:57:58Z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