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1.xml" ContentType="application/xml"/>
  <Override PartName="/customXml/itemProps1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0"/>
  <workbookPr filterPrivacy="1" codeName="ThisWorkbook"/>
  <xr:revisionPtr revIDLastSave="69" documentId="13_ncr:1_{70408A83-D1CB-42CA-9D84-1F844570653F}" xr6:coauthVersionLast="47" xr6:coauthVersionMax="47" xr10:uidLastSave="{8E5E0A3D-B7A1-4B51-BD8E-2AB60BF57BC9}"/>
  <bookViews>
    <workbookView xWindow="-120" yWindow="-120" windowWidth="29040" windowHeight="17640" xr2:uid="{00000000-000D-0000-FFFF-FFFF00000000}"/>
  </bookViews>
  <sheets>
    <sheet name="Günlük Program" sheetId="4" r:id="rId1"/>
    <sheet name="Olay Planlayıcı" sheetId="3" r:id="rId2"/>
    <sheet name="Zaman Aralıkları" sheetId="2" r:id="rId3"/>
  </sheets>
  <definedNames>
    <definedName name="Artış">TIME(0,DakikaAralığı,0)</definedName>
    <definedName name="AyAdı">'Günlük Program'!$C$15</definedName>
    <definedName name="AySayısı">IF(AyAdı="",MONTH(TODAY()),MONTH(1&amp;LEFT(AyAdı,3)))</definedName>
    <definedName name="Başlangıç_Zamanı">'Zaman Aralıkları'!$C$4</definedName>
    <definedName name="Başlık1">'Günlük Program'!$E$2</definedName>
    <definedName name="BigNum">9.99E+307</definedName>
    <definedName name="BigStr">REPT("z",255)</definedName>
    <definedName name="Bitiş_Zamanı">'Zaman Aralıkları'!$C$8</definedName>
    <definedName name="DakikaAralığı">--LEFT(DakikaMetni,2)</definedName>
    <definedName name="DakikaMetni">'Zaman Aralıkları'!$C$6</definedName>
    <definedName name="DateVal">IFERROR('Günlük Program'!$F$2,"")</definedName>
    <definedName name="DayVal">'Günlük Program'!$C$17</definedName>
    <definedName name="LookUpDateAndTime">EtkinlikZamanlayıcı[TARİH]&amp;EtkinlikZamanlayıcı[ZAMAN]</definedName>
    <definedName name="ReportDay">IF(DayVal="",DAY(TODAY()),'Günlük Program'!$C$17)</definedName>
    <definedName name="ReportMonth">IF(AyAdı="",TEXT(MONTH(TODAY()),"mmm"),AyAdı)</definedName>
    <definedName name="ReportYear">IF(Yıl="",YEAR(TODAY()),Yıl)</definedName>
    <definedName name="ScheduleHighlight">'Günlük Program'!$B$26</definedName>
    <definedName name="SütunBaşlığı2">EtkinlikZamanlayıcı[[#Headers],[TARİH]]</definedName>
    <definedName name="SütunBaşlığı3">Saat[[#Headers],[Saat]]</definedName>
    <definedName name="TimesList">Saat[Saat]</definedName>
    <definedName name="Yıl">'Günlük Program'!$C$13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4" l="1"/>
  <c r="B6" i="3" s="1"/>
  <c r="E15" i="3"/>
  <c r="E14" i="3"/>
  <c r="E13" i="3"/>
  <c r="E12" i="3"/>
  <c r="E11" i="3"/>
  <c r="E10" i="3"/>
  <c r="E9" i="3"/>
  <c r="E8" i="3"/>
  <c r="E7" i="3"/>
  <c r="E6" i="3"/>
  <c r="E5" i="3"/>
  <c r="E4" i="3"/>
  <c r="E3" i="3"/>
  <c r="H27" i="4" l="1"/>
  <c r="H32" i="4"/>
  <c r="H16" i="4"/>
  <c r="H22" i="4"/>
  <c r="H4" i="4"/>
  <c r="H10" i="4"/>
  <c r="B7" i="4"/>
  <c r="H31" i="4"/>
  <c r="H26" i="4"/>
  <c r="H21" i="4"/>
  <c r="H15" i="4"/>
  <c r="H9" i="4"/>
  <c r="H3" i="4"/>
  <c r="B8" i="3"/>
  <c r="B2" i="4"/>
  <c r="H34" i="4"/>
  <c r="H29" i="4" l="1"/>
  <c r="H24" i="4" l="1"/>
  <c r="H18" i="4" l="1"/>
  <c r="H12" i="4" l="1"/>
  <c r="H6" i="4" l="1"/>
  <c r="E3" i="2"/>
  <c r="E4" i="2" l="1"/>
  <c r="E5" i="2" s="1"/>
  <c r="E6" i="2" l="1"/>
  <c r="E6" i="4"/>
  <c r="E5" i="4"/>
  <c r="E7" i="2" l="1"/>
  <c r="E7" i="4"/>
  <c r="E8" i="2" l="1"/>
  <c r="E8" i="4"/>
  <c r="E9" i="2" l="1"/>
  <c r="E9" i="4"/>
  <c r="E10" i="2" l="1"/>
  <c r="E10" i="4"/>
  <c r="E11" i="2" l="1"/>
  <c r="E11" i="4"/>
  <c r="E12" i="2" l="1"/>
  <c r="E12" i="4"/>
  <c r="E13" i="2" l="1"/>
  <c r="E13" i="4"/>
  <c r="E14" i="2" l="1"/>
  <c r="E14" i="4"/>
  <c r="E15" i="2" l="1"/>
  <c r="E15" i="4"/>
  <c r="E16" i="2" l="1"/>
  <c r="E16" i="4"/>
  <c r="E17" i="2" l="1"/>
  <c r="E17" i="4"/>
  <c r="H14" i="3"/>
  <c r="H15" i="3"/>
  <c r="E18" i="2" l="1"/>
  <c r="E18" i="4"/>
  <c r="E4" i="4"/>
  <c r="E19" i="4" l="1"/>
  <c r="E19" i="2"/>
  <c r="F11" i="4"/>
  <c r="F16" i="4"/>
  <c r="F18" i="4"/>
  <c r="F5" i="4"/>
  <c r="F13" i="4"/>
  <c r="F10" i="4"/>
  <c r="F17" i="4"/>
  <c r="F15" i="4"/>
  <c r="F7" i="4"/>
  <c r="F6" i="4"/>
  <c r="F12" i="4"/>
  <c r="F9" i="4"/>
  <c r="F14" i="4"/>
  <c r="F8" i="4"/>
  <c r="F19" i="4"/>
  <c r="F4" i="4"/>
  <c r="B2" i="3"/>
  <c r="H3" i="3"/>
  <c r="H4" i="3" l="1"/>
  <c r="H5" i="3" l="1"/>
  <c r="H6" i="3" l="1"/>
  <c r="H7" i="3"/>
  <c r="H8" i="3"/>
  <c r="H9" i="3"/>
  <c r="H10" i="3"/>
  <c r="H11" i="3"/>
  <c r="H12" i="3"/>
  <c r="H13" i="3"/>
  <c r="I35" i="4" l="1"/>
  <c r="J35" i="4"/>
  <c r="J32" i="4"/>
  <c r="J33" i="4"/>
  <c r="J34" i="4"/>
  <c r="I32" i="4"/>
  <c r="I33" i="4"/>
  <c r="I34" i="4"/>
  <c r="J27" i="4"/>
  <c r="J28" i="4"/>
  <c r="J29" i="4"/>
  <c r="J30" i="4"/>
  <c r="I27" i="4"/>
  <c r="I28" i="4"/>
  <c r="I29" i="4"/>
  <c r="I30" i="4"/>
  <c r="J22" i="4"/>
  <c r="J23" i="4"/>
  <c r="J24" i="4"/>
  <c r="J25" i="4"/>
  <c r="I22" i="4"/>
  <c r="I23" i="4"/>
  <c r="I24" i="4"/>
  <c r="I25" i="4"/>
  <c r="J16" i="4"/>
  <c r="J17" i="4"/>
  <c r="J18" i="4"/>
  <c r="J19" i="4"/>
  <c r="J20" i="4"/>
  <c r="I16" i="4"/>
  <c r="I17" i="4"/>
  <c r="I18" i="4"/>
  <c r="I19" i="4"/>
  <c r="I20" i="4"/>
  <c r="J10" i="4"/>
  <c r="J11" i="4"/>
  <c r="J12" i="4"/>
  <c r="J13" i="4"/>
  <c r="J14" i="4"/>
  <c r="I11" i="4"/>
  <c r="I12" i="4"/>
  <c r="I13" i="4"/>
  <c r="I14" i="4"/>
  <c r="I31" i="4"/>
  <c r="I26" i="4"/>
  <c r="I21" i="4"/>
  <c r="I15" i="4"/>
  <c r="I10" i="4"/>
  <c r="J5" i="4"/>
  <c r="J6" i="4"/>
  <c r="J7" i="4"/>
  <c r="J8" i="4"/>
  <c r="J4" i="4"/>
  <c r="I5" i="4"/>
  <c r="I6" i="4"/>
  <c r="I7" i="4"/>
  <c r="I8" i="4"/>
  <c r="I4" i="4"/>
  <c r="E20" i="4"/>
  <c r="F20" i="4" s="1"/>
  <c r="E20" i="2"/>
  <c r="J9" i="4"/>
  <c r="J31" i="4"/>
  <c r="J26" i="4"/>
  <c r="J21" i="4"/>
  <c r="I9" i="4"/>
  <c r="J3" i="4"/>
  <c r="I3" i="4"/>
  <c r="J15" i="4"/>
  <c r="E21" i="2" l="1"/>
  <c r="E21" i="4"/>
  <c r="F21" i="4" s="1"/>
  <c r="E22" i="4" l="1"/>
  <c r="F22" i="4" s="1"/>
  <c r="E22" i="2"/>
  <c r="E23" i="2" l="1"/>
  <c r="E23" i="4"/>
  <c r="F23" i="4" s="1"/>
  <c r="E24" i="2" l="1"/>
  <c r="E24" i="4"/>
  <c r="F24" i="4" s="1"/>
  <c r="E25" i="2" l="1"/>
  <c r="E25" i="4"/>
  <c r="F25" i="4" s="1"/>
  <c r="E26" i="2" l="1"/>
  <c r="E26" i="4"/>
  <c r="F26" i="4" s="1"/>
  <c r="E27" i="4" l="1"/>
  <c r="F27" i="4" s="1"/>
  <c r="E27" i="2"/>
  <c r="E28" i="4" l="1"/>
  <c r="F28" i="4" s="1"/>
  <c r="E28" i="2"/>
  <c r="E29" i="2" l="1"/>
  <c r="E29" i="4"/>
  <c r="F29" i="4" s="1"/>
  <c r="E30" i="4" l="1"/>
  <c r="F30" i="4" s="1"/>
  <c r="E30" i="2"/>
  <c r="E31" i="2" l="1"/>
  <c r="E31" i="4"/>
  <c r="F31" i="4" s="1"/>
  <c r="E32" i="2" l="1"/>
  <c r="E32" i="4"/>
  <c r="F32" i="4" s="1"/>
  <c r="E33" i="2" l="1"/>
  <c r="E33" i="4"/>
  <c r="F33" i="4" s="1"/>
  <c r="E34" i="2" l="1"/>
  <c r="E34" i="4"/>
  <c r="F34" i="4" s="1"/>
  <c r="E35" i="2" l="1"/>
  <c r="E35" i="4"/>
  <c r="F35" i="4" s="1"/>
  <c r="E36" i="4" l="1"/>
  <c r="F36" i="4" s="1"/>
  <c r="E36" i="2"/>
  <c r="E37" i="2" l="1"/>
  <c r="E37" i="4"/>
  <c r="F37" i="4" s="1"/>
  <c r="E38" i="4" l="1"/>
  <c r="F38" i="4" s="1"/>
  <c r="E38" i="2"/>
  <c r="E39" i="4" l="1"/>
  <c r="F39" i="4" s="1"/>
  <c r="E39" i="2"/>
  <c r="E40" i="4" l="1"/>
  <c r="F40" i="4" s="1"/>
  <c r="E40" i="2"/>
  <c r="E41" i="4" l="1"/>
  <c r="F41" i="4" s="1"/>
  <c r="E41" i="2"/>
  <c r="E42" i="4" l="1"/>
  <c r="F42" i="4" s="1"/>
  <c r="E42" i="2"/>
  <c r="E43" i="4" l="1"/>
  <c r="F43" i="4" s="1"/>
  <c r="E43" i="2"/>
  <c r="E44" i="4" l="1"/>
  <c r="F44" i="4" s="1"/>
  <c r="E44" i="2"/>
  <c r="E45" i="4" l="1"/>
  <c r="F45" i="4" s="1"/>
  <c r="E45" i="2"/>
  <c r="E46" i="4" l="1"/>
  <c r="F46" i="4" s="1"/>
  <c r="E46" i="2"/>
  <c r="E47" i="4" l="1"/>
  <c r="F47" i="4" s="1"/>
  <c r="E47" i="2"/>
  <c r="E48" i="4" l="1"/>
  <c r="F48" i="4" s="1"/>
  <c r="E48" i="2"/>
  <c r="E49" i="4" l="1"/>
  <c r="F49" i="4" s="1"/>
  <c r="E49" i="2"/>
  <c r="E50" i="4" l="1"/>
  <c r="F50" i="4" s="1"/>
  <c r="E50" i="2"/>
  <c r="E51" i="2" l="1"/>
  <c r="E51" i="4"/>
  <c r="F51" i="4" s="1"/>
  <c r="E52" i="4" l="1"/>
  <c r="F52" i="4" s="1"/>
  <c r="E52" i="2"/>
  <c r="E53" i="4" l="1"/>
  <c r="F53" i="4" s="1"/>
  <c r="E53" i="2"/>
  <c r="E54" i="4" l="1"/>
  <c r="F54" i="4" s="1"/>
  <c r="E54" i="2"/>
  <c r="E55" i="4" l="1"/>
  <c r="F55" i="4" s="1"/>
  <c r="E55" i="2"/>
  <c r="E56" i="4" l="1"/>
  <c r="F56" i="4" s="1"/>
  <c r="E56" i="2"/>
  <c r="E57" i="4" l="1"/>
  <c r="F57" i="4" s="1"/>
  <c r="E57" i="2"/>
  <c r="E58" i="4" l="1"/>
  <c r="F58" i="4" s="1"/>
  <c r="E58" i="2"/>
  <c r="E59" i="4" l="1"/>
  <c r="F59" i="4" s="1"/>
  <c r="E59" i="2"/>
  <c r="E60" i="4" l="1"/>
  <c r="F60" i="4" s="1"/>
  <c r="E60" i="2"/>
  <c r="E61" i="2" l="1"/>
  <c r="E61" i="4"/>
  <c r="F61" i="4" s="1"/>
  <c r="E62" i="2" l="1"/>
  <c r="E62" i="4"/>
  <c r="F62" i="4" s="1"/>
  <c r="E63" i="4" l="1"/>
  <c r="F63" i="4" s="1"/>
  <c r="E63" i="2"/>
  <c r="E64" i="4" l="1"/>
  <c r="F64" i="4" s="1"/>
  <c r="E64" i="2"/>
  <c r="E65" i="4" l="1"/>
  <c r="F65" i="4" s="1"/>
  <c r="E65" i="2"/>
  <c r="E66" i="4" l="1"/>
  <c r="F66" i="4" s="1"/>
  <c r="E66" i="2"/>
  <c r="E67" i="4" l="1"/>
  <c r="F67" i="4" s="1"/>
  <c r="E67" i="2"/>
  <c r="E68" i="2" l="1"/>
  <c r="E68" i="4"/>
  <c r="F68" i="4" s="1"/>
  <c r="E69" i="4" l="1"/>
  <c r="F69" i="4" s="1"/>
  <c r="E69" i="2"/>
  <c r="E70" i="4" l="1"/>
  <c r="F70" i="4" s="1"/>
  <c r="E70" i="2"/>
  <c r="E71" i="2" l="1"/>
  <c r="E71" i="4"/>
  <c r="F71" i="4" s="1"/>
  <c r="E72" i="4" l="1"/>
  <c r="F72" i="4" s="1"/>
  <c r="E72" i="2"/>
  <c r="E73" i="4" l="1"/>
  <c r="F73" i="4" s="1"/>
  <c r="E73" i="2"/>
  <c r="E74" i="4" l="1"/>
  <c r="F74" i="4" s="1"/>
  <c r="E74" i="2"/>
  <c r="E75" i="4" l="1"/>
  <c r="F75" i="4" s="1"/>
  <c r="E75" i="2"/>
  <c r="E76" i="4" s="1"/>
  <c r="F76" i="4" s="1"/>
</calcChain>
</file>

<file path=xl/sharedStrings.xml><?xml version="1.0" encoding="utf-8"?>
<sst xmlns="http://schemas.openxmlformats.org/spreadsheetml/2006/main" count="47" uniqueCount="40">
  <si>
    <t>Günlük Program</t>
  </si>
  <si>
    <t>PROGRAMI GÖRÜNTÜLE</t>
  </si>
  <si>
    <t>Yıl</t>
  </si>
  <si>
    <t>Ay</t>
  </si>
  <si>
    <t>Gün</t>
  </si>
  <si>
    <t>PROGRAMI DÜZENLE</t>
  </si>
  <si>
    <t>Zaman aralıklarını düzenlemek için seçin</t>
  </si>
  <si>
    <t>Yeni bir etkinlik eklemek için seçin</t>
  </si>
  <si>
    <t>PROGRAMDA VURGULA:</t>
  </si>
  <si>
    <t>Ara</t>
  </si>
  <si>
    <t>Zaman</t>
  </si>
  <si>
    <t>Açıklama</t>
  </si>
  <si>
    <t>HAFTAYA GENEL BAKIŞ</t>
  </si>
  <si>
    <t>NOTLAR / YAPILACAKLAR LİSTESİ</t>
  </si>
  <si>
    <t>Kuru temizlemeciye uğra</t>
  </si>
  <si>
    <t>Kablolu TV şirketini ara</t>
  </si>
  <si>
    <t>Etkinlik Zamanlayıcı</t>
  </si>
  <si>
    <t>Günlük Program’ı görüntülemek için seçin</t>
  </si>
  <si>
    <t>TARİH</t>
  </si>
  <si>
    <t>ZAMAN</t>
  </si>
  <si>
    <t>AÇIKLAMA</t>
  </si>
  <si>
    <t>Uyan</t>
  </si>
  <si>
    <t>Duş al</t>
  </si>
  <si>
    <t>İşe git</t>
  </si>
  <si>
    <t>İşe başla</t>
  </si>
  <si>
    <t>Öğle yemeği</t>
  </si>
  <si>
    <t>İşe dön</t>
  </si>
  <si>
    <t>Şirketi ara</t>
  </si>
  <si>
    <t>Ev</t>
  </si>
  <si>
    <t>Futbol antrenmanı</t>
  </si>
  <si>
    <t>Kahvaltı</t>
  </si>
  <si>
    <t>BENZERSİZ DEĞER (HESAPLANAN)</t>
  </si>
  <si>
    <t>Zaman Aralıkları</t>
  </si>
  <si>
    <t>ZAMAN TABLOSUNU DÜZENLE</t>
  </si>
  <si>
    <t>Başlangıç zamanı</t>
  </si>
  <si>
    <t>Aralık</t>
  </si>
  <si>
    <t>Bitiş zamanı</t>
  </si>
  <si>
    <t>Günlük Program’ı Görüntülemek için seçin</t>
  </si>
  <si>
    <t>15 DK</t>
  </si>
  <si>
    <t>Saat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</si>
</sst>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41F]d\ mmmm\ yyyy;@"/>
    <numFmt numFmtId="169" formatCode="hh:mm;@"/>
  </numFmts>
  <fonts count="33" x14ac:knownFonts="1">
    <font>
      <sz val="11"/>
      <color theme="1"/>
      <name val="Calibri"/>
      <family val="2"/>
      <scheme val="minor"/>
    </font>
    <font>
      <b/>
      <sz val="11"/>
      <color theme="3"/>
      <name val="Calibri"/>
      <family val="2"/>
      <scheme val="minor"/>
    </font>
    <font>
      <b/>
      <sz val="12"/>
      <color theme="0"/>
      <name val="Calibri"/>
      <family val="2"/>
      <scheme val="minor"/>
    </font>
    <font>
      <b/>
      <sz val="22"/>
      <color theme="4"/>
      <name val="Arial"/>
      <family val="2"/>
      <scheme val="major"/>
    </font>
    <font>
      <sz val="11"/>
      <color theme="4"/>
      <name val="Segoe Print"/>
    </font>
    <font>
      <sz val="11"/>
      <color theme="2" tint="0.5999633777886288"/>
      <name val="Calibri"/>
      <family val="2"/>
      <scheme val="minor"/>
    </font>
    <font>
      <b/>
      <sz val="26"/>
      <color theme="0"/>
      <name val="Calibri"/>
      <family val="2"/>
      <scheme val="minor"/>
    </font>
    <font>
      <b/>
      <sz val="18"/>
      <color theme="3"/>
      <name val="Arial"/>
      <family val="2"/>
      <scheme val="major"/>
    </font>
    <font>
      <b/>
      <sz val="90"/>
      <color theme="4"/>
      <name val="Arial"/>
      <family val="2"/>
      <scheme val="major"/>
    </font>
    <font>
      <b/>
      <sz val="16"/>
      <color theme="0"/>
      <name val="Calibri"/>
      <family val="2"/>
      <scheme val="minor"/>
    </font>
    <font>
      <sz val="12"/>
      <color theme="1"/>
      <name val="Calibri"/>
      <family val="2"/>
      <scheme val="minor"/>
    </font>
    <font>
      <b/>
      <sz val="34"/>
      <color theme="3"/>
      <name val="Calibri"/>
      <family val="2"/>
      <scheme val="minor"/>
    </font>
    <font>
      <b/>
      <sz val="11"/>
      <color theme="1"/>
      <name val="Calibri"/>
      <family val="2"/>
      <scheme val="minor"/>
    </font>
    <font>
      <sz val="11"/>
      <color theme="3"/>
      <name val="Calibri"/>
      <family val="2"/>
      <scheme val="minor"/>
    </font>
    <font>
      <sz val="11"/>
      <color theme="1"/>
      <name val="Calibri"/>
      <family val="2"/>
      <scheme val="minor"/>
    </font>
    <font>
      <b/>
      <sz val="12"/>
      <color theme="3"/>
      <name val="Calibri"/>
      <family val="2"/>
      <scheme val="minor"/>
    </font>
    <font>
      <sz val="11"/>
      <name val="Calibri"/>
      <family val="2"/>
      <scheme val="minor"/>
    </font>
    <font>
      <u/>
      <sz val="11"/>
      <color theme="0"/>
      <name val="Calibri"/>
      <family val="2"/>
      <scheme val="minor"/>
    </font>
    <font>
      <sz val="9"/>
      <name val="Calibri"/>
      <family val="2"/>
      <scheme val="minor"/>
    </font>
    <font>
      <b/>
      <sz val="22"/>
      <color theme="4" tint="-0.249977111117893"/>
      <name val="Arial"/>
      <family val="2"/>
      <scheme val="major"/>
    </font>
    <font>
      <sz val="11"/>
      <color theme="4" tint="-0.249977111117893"/>
      <name val="Segoe Print"/>
    </font>
    <font>
      <u/>
      <sz val="11"/>
      <color theme="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3"/>
        <bgColor indexed="64"/>
      </patternFill>
    </fill>
    <fill>
      <patternFill patternType="solid">
        <fgColor theme="2" tint="0.5999938962981048"/>
        <bgColor indexed="64"/>
      </patternFill>
    </fill>
    <fill>
      <patternFill patternType="solid">
        <fgColor indexed="65"/>
        <bgColor theme="2" tint="0.5999633777886288"/>
      </patternFill>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CC"/>
      </patternFill>
    </fill>
    <fill>
      <patternFill patternType="gray125">
        <fgColor theme="2" tint="0.5999633777886288"/>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22">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ck">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theme="3"/>
      </right>
      <top style="thin">
        <color indexed="64"/>
      </top>
      <bottom/>
      <diagonal/>
    </border>
    <border>
      <left/>
      <right/>
      <top/>
      <bottom style="hair">
        <color theme="0" tint="-0.349986266670735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3">
    <xf numFmtId="0" fontId="0" fillId="0" borderId="0">
      <alignment vertical="center"/>
    </xf>
    <xf numFmtId="0" fontId="7" fillId="0" borderId="0" applyNumberFormat="0" applyFill="0" applyBorder="0" applyAlignment="0" applyProtection="0"/>
    <xf numFmtId="0" fontId="11" fillId="0" borderId="0" applyNumberFormat="0" applyFill="0" applyBorder="0" applyAlignment="0" applyProtection="0"/>
    <xf numFmtId="0" fontId="9" fillId="7" borderId="0" applyNumberFormat="0" applyAlignment="0" applyProtection="0"/>
    <xf numFmtId="0" fontId="2" fillId="7" borderId="0" applyNumberFormat="0" applyBorder="0" applyAlignment="0" applyProtection="0"/>
    <xf numFmtId="165" fontId="14" fillId="0" borderId="0" applyFill="0" applyBorder="0" applyAlignment="0" applyProtection="0"/>
    <xf numFmtId="164" fontId="14" fillId="0" borderId="0" applyFill="0" applyBorder="0" applyAlignment="0" applyProtection="0"/>
    <xf numFmtId="166" fontId="14" fillId="0" borderId="0" applyFill="0" applyBorder="0" applyAlignment="0" applyProtection="0"/>
    <xf numFmtId="167" fontId="14" fillId="0" borderId="0" applyFill="0" applyBorder="0" applyAlignment="0" applyProtection="0"/>
    <xf numFmtId="9" fontId="14" fillId="0" borderId="0" applyFill="0" applyBorder="0" applyAlignment="0" applyProtection="0"/>
    <xf numFmtId="0" fontId="14" fillId="8" borderId="10" applyNumberFormat="0" applyAlignment="0" applyProtection="0"/>
    <xf numFmtId="169" fontId="14" fillId="0" borderId="0" applyFill="0">
      <alignment horizontal="left" indent="1"/>
    </xf>
    <xf numFmtId="0" fontId="11" fillId="0" borderId="0">
      <alignment horizontal="center" vertical="top"/>
    </xf>
    <xf numFmtId="0" fontId="8" fillId="0" borderId="0">
      <alignment horizontal="center" vertical="center"/>
    </xf>
    <xf numFmtId="14" fontId="14" fillId="0" borderId="0">
      <alignment horizontal="left" vertical="center" indent="1"/>
    </xf>
    <xf numFmtId="0" fontId="14" fillId="0" borderId="0">
      <alignment horizontal="left" vertical="center" indent="1"/>
    </xf>
    <xf numFmtId="0" fontId="15" fillId="2" borderId="0">
      <alignment vertical="center"/>
    </xf>
    <xf numFmtId="0" fontId="13" fillId="5" borderId="1" applyNumberFormat="0" applyFont="0">
      <alignment horizontal="left" vertical="center"/>
    </xf>
    <xf numFmtId="0" fontId="12" fillId="0" borderId="0">
      <alignment horizontal="left" indent="3"/>
    </xf>
    <xf numFmtId="0" fontId="12" fillId="6" borderId="11">
      <alignment horizontal="left" vertical="center" indent="1"/>
    </xf>
    <xf numFmtId="0" fontId="4" fillId="4" borderId="12">
      <alignment horizontal="center" vertical="center" wrapText="1"/>
      <protection locked="0"/>
    </xf>
    <xf numFmtId="0" fontId="13" fillId="4" borderId="13" applyNumberFormat="0" applyFont="0" applyAlignment="0">
      <alignment horizontal="right" vertical="center" wrapText="1"/>
      <protection locked="0"/>
    </xf>
    <xf numFmtId="0" fontId="2" fillId="2" borderId="7">
      <alignment horizontal="center" vertical="center"/>
    </xf>
    <xf numFmtId="0" fontId="6" fillId="2" borderId="0">
      <alignment horizontal="center" vertical="center"/>
    </xf>
    <xf numFmtId="0" fontId="8" fillId="2" borderId="0">
      <alignment horizontal="center" vertical="center"/>
    </xf>
    <xf numFmtId="0" fontId="10" fillId="0" borderId="0">
      <alignment horizontal="left" vertical="center" wrapText="1" indent="5"/>
    </xf>
    <xf numFmtId="0" fontId="16" fillId="4" borderId="14" applyNumberFormat="0" applyFill="0" applyAlignment="0">
      <alignment horizontal="center" vertical="center" wrapText="1"/>
      <protection locked="0"/>
    </xf>
    <xf numFmtId="0" fontId="1" fillId="3" borderId="2">
      <alignment horizontal="left" indent="1"/>
    </xf>
    <xf numFmtId="14" fontId="5" fillId="3" borderId="3">
      <alignment vertical="center"/>
    </xf>
    <xf numFmtId="0" fontId="13" fillId="5" borderId="4">
      <alignment horizontal="left" vertical="center"/>
    </xf>
    <xf numFmtId="0" fontId="13" fillId="5" borderId="15">
      <alignment horizontal="left" vertical="center"/>
    </xf>
    <xf numFmtId="0" fontId="13" fillId="5" borderId="6">
      <alignment horizontal="left" vertical="center"/>
    </xf>
    <xf numFmtId="0" fontId="4" fillId="0" borderId="16">
      <alignment horizontal="center" vertical="center" wrapText="1"/>
    </xf>
    <xf numFmtId="0" fontId="4" fillId="0" borderId="16">
      <alignment vertical="center"/>
    </xf>
    <xf numFmtId="0" fontId="17" fillId="0" borderId="0" applyNumberFormat="0" applyFill="0" applyBorder="0" applyAlignment="0" applyProtection="0">
      <alignment vertical="center"/>
    </xf>
    <xf numFmtId="0" fontId="17" fillId="0" borderId="0" applyFill="0" applyBorder="0" applyAlignment="0" applyProtection="0">
      <alignment vertical="center"/>
    </xf>
    <xf numFmtId="0" fontId="21" fillId="0" borderId="0" applyNumberFormat="0" applyFill="0" applyBorder="0" applyAlignment="0" applyProtection="0">
      <alignment vertical="center"/>
    </xf>
    <xf numFmtId="0" fontId="1" fillId="0" borderId="0" applyNumberFormat="0" applyFill="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17" applyNumberFormat="0" applyAlignment="0" applyProtection="0"/>
    <xf numFmtId="0" fontId="26" fillId="14" borderId="18" applyNumberFormat="0" applyAlignment="0" applyProtection="0"/>
    <xf numFmtId="0" fontId="27" fillId="14" borderId="17" applyNumberFormat="0" applyAlignment="0" applyProtection="0"/>
    <xf numFmtId="0" fontId="28" fillId="0" borderId="19" applyNumberFormat="0" applyFill="0" applyAlignment="0" applyProtection="0"/>
    <xf numFmtId="0" fontId="29" fillId="15" borderId="2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2" fillId="0" borderId="21" applyNumberFormat="0" applyFill="0" applyAlignment="0" applyProtection="0"/>
    <xf numFmtId="0" fontId="32"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2"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2"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2"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2"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32"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cellStyleXfs>
  <cellXfs count="48">
    <xf numFmtId="0" fontId="0" fillId="0" borderId="0" xfId="0">
      <alignment vertical="center"/>
    </xf>
    <xf numFmtId="0" fontId="0" fillId="3" borderId="3" xfId="0" applyFill="1" applyBorder="1">
      <alignment vertical="center"/>
    </xf>
    <xf numFmtId="0" fontId="0" fillId="3" borderId="5" xfId="0" applyFill="1" applyBorder="1">
      <alignment vertical="center"/>
    </xf>
    <xf numFmtId="14" fontId="5" fillId="3" borderId="3" xfId="0" applyNumberFormat="1" applyFont="1" applyFill="1" applyBorder="1">
      <alignment vertical="center"/>
    </xf>
    <xf numFmtId="0" fontId="0" fillId="0" borderId="0" xfId="0" applyAlignment="1">
      <alignment horizontal="left" vertical="center" indent="2"/>
    </xf>
    <xf numFmtId="0" fontId="0" fillId="0" borderId="0" xfId="0" applyAlignment="1">
      <alignment horizontal="left" wrapText="1"/>
    </xf>
    <xf numFmtId="0" fontId="0" fillId="0" borderId="0" xfId="0" applyAlignment="1">
      <alignment horizontal="left"/>
    </xf>
    <xf numFmtId="0" fontId="9" fillId="7" borderId="0" xfId="3" applyAlignment="1" applyProtection="1">
      <alignment horizontal="left" vertical="center" indent="10"/>
      <protection locked="0"/>
    </xf>
    <xf numFmtId="0" fontId="9" fillId="7" borderId="0" xfId="3" applyAlignment="1" applyProtection="1">
      <alignment horizontal="left" vertical="center" indent="6"/>
      <protection locked="0"/>
    </xf>
    <xf numFmtId="0" fontId="7" fillId="0" borderId="0" xfId="1" applyFill="1" applyAlignment="1">
      <alignment horizontal="left" vertical="center"/>
    </xf>
    <xf numFmtId="14" fontId="14" fillId="0" borderId="0" xfId="14">
      <alignment horizontal="left" vertical="center" indent="1"/>
    </xf>
    <xf numFmtId="0" fontId="14" fillId="0" borderId="0" xfId="15">
      <alignment horizontal="left" vertical="center" indent="1"/>
    </xf>
    <xf numFmtId="0" fontId="15" fillId="2" borderId="0" xfId="16">
      <alignment vertical="center"/>
    </xf>
    <xf numFmtId="0" fontId="13" fillId="5" borderId="1" xfId="17">
      <alignment horizontal="left" vertical="center"/>
    </xf>
    <xf numFmtId="0" fontId="12" fillId="0" borderId="0" xfId="18">
      <alignment horizontal="left" indent="3"/>
    </xf>
    <xf numFmtId="0" fontId="4" fillId="4" borderId="12" xfId="20">
      <alignment horizontal="center" vertical="center" wrapText="1"/>
      <protection locked="0"/>
    </xf>
    <xf numFmtId="0" fontId="10" fillId="0" borderId="0" xfId="25">
      <alignment horizontal="left" vertical="center" wrapText="1" indent="5"/>
    </xf>
    <xf numFmtId="0" fontId="1" fillId="3" borderId="2" xfId="27">
      <alignment horizontal="left" indent="1"/>
    </xf>
    <xf numFmtId="0" fontId="13" fillId="5" borderId="4" xfId="29">
      <alignment horizontal="left" vertical="center"/>
    </xf>
    <xf numFmtId="0" fontId="13" fillId="5" borderId="15" xfId="30">
      <alignment horizontal="left" vertical="center"/>
    </xf>
    <xf numFmtId="0" fontId="13" fillId="5" borderId="6" xfId="31">
      <alignment horizontal="left" vertical="center"/>
    </xf>
    <xf numFmtId="0" fontId="4" fillId="0" borderId="16" xfId="33">
      <alignment vertical="center"/>
    </xf>
    <xf numFmtId="0" fontId="17" fillId="0" borderId="0" xfId="34">
      <alignment vertical="center"/>
    </xf>
    <xf numFmtId="0" fontId="18" fillId="9" borderId="0" xfId="0" applyFont="1" applyFill="1" applyAlignment="1" applyProtection="1">
      <alignment horizontal="left"/>
      <protection locked="0"/>
    </xf>
    <xf numFmtId="0" fontId="18" fillId="9" borderId="0" xfId="0" applyFont="1" applyFill="1" applyProtection="1">
      <alignment vertical="center"/>
      <protection locked="0"/>
    </xf>
    <xf numFmtId="168" fontId="9" fillId="7" borderId="0" xfId="3" applyNumberFormat="1" applyAlignment="1" applyProtection="1">
      <alignment horizontal="left" vertical="center"/>
    </xf>
    <xf numFmtId="169" fontId="16" fillId="5" borderId="14" xfId="26" applyNumberFormat="1" applyFill="1" applyAlignment="1">
      <alignment horizontal="left" indent="1"/>
      <protection locked="0"/>
    </xf>
    <xf numFmtId="169" fontId="14" fillId="5" borderId="0" xfId="11" applyFill="1">
      <alignment horizontal="left" indent="1"/>
    </xf>
    <xf numFmtId="169" fontId="14" fillId="4" borderId="13" xfId="21" applyNumberFormat="1" applyFont="1" applyAlignment="1">
      <alignment horizontal="left" indent="1"/>
      <protection locked="0"/>
    </xf>
    <xf numFmtId="169" fontId="14" fillId="5" borderId="1" xfId="17" applyNumberFormat="1" applyFont="1">
      <alignment horizontal="left" vertical="center"/>
    </xf>
    <xf numFmtId="169" fontId="14" fillId="0" borderId="0" xfId="11">
      <alignment horizontal="left" indent="1"/>
    </xf>
    <xf numFmtId="169" fontId="14" fillId="0" borderId="0" xfId="11" applyFill="1">
      <alignment horizontal="left" indent="1"/>
    </xf>
    <xf numFmtId="0" fontId="15" fillId="2" borderId="0" xfId="16" applyAlignment="1">
      <alignment vertical="center" wrapText="1"/>
    </xf>
    <xf numFmtId="0" fontId="12" fillId="6" borderId="11" xfId="19">
      <alignment horizontal="left" vertical="center" indent="1"/>
    </xf>
    <xf numFmtId="0" fontId="19" fillId="3" borderId="3" xfId="0" applyFont="1" applyFill="1" applyBorder="1" applyAlignment="1">
      <alignment horizontal="left" vertical="center" indent="1"/>
    </xf>
    <xf numFmtId="0" fontId="3" fillId="3" borderId="3" xfId="0" applyFont="1" applyFill="1" applyBorder="1" applyAlignment="1">
      <alignment horizontal="left" vertical="center" indent="1"/>
    </xf>
    <xf numFmtId="0" fontId="8" fillId="0" borderId="0" xfId="13">
      <alignment horizontal="center" vertical="center"/>
    </xf>
    <xf numFmtId="0" fontId="4" fillId="0" borderId="16" xfId="32">
      <alignment horizontal="center" vertical="center" wrapText="1"/>
    </xf>
    <xf numFmtId="0" fontId="2" fillId="7" borderId="0" xfId="4" applyAlignment="1" applyProtection="1">
      <alignment horizontal="left" vertical="center" indent="5"/>
      <protection locked="0"/>
    </xf>
    <xf numFmtId="0" fontId="2" fillId="7" borderId="8" xfId="4" applyBorder="1" applyAlignment="1">
      <alignment horizontal="left" vertical="center" indent="1"/>
    </xf>
    <xf numFmtId="0" fontId="2" fillId="7" borderId="9" xfId="4" applyBorder="1" applyAlignment="1">
      <alignment horizontal="left" vertical="center" indent="1"/>
    </xf>
    <xf numFmtId="0" fontId="7" fillId="0" borderId="0" xfId="1" applyAlignment="1">
      <alignment vertical="center"/>
    </xf>
    <xf numFmtId="0" fontId="11" fillId="0" borderId="0" xfId="12">
      <alignment horizontal="center" vertical="top"/>
    </xf>
    <xf numFmtId="0" fontId="20" fillId="0" borderId="16" xfId="32" applyFont="1">
      <alignment horizontal="center" vertical="center" wrapText="1"/>
    </xf>
    <xf numFmtId="0" fontId="2" fillId="2" borderId="7" xfId="22">
      <alignment horizontal="center" vertical="center"/>
    </xf>
    <xf numFmtId="0" fontId="6" fillId="2" borderId="0" xfId="23">
      <alignment horizontal="center" vertical="center"/>
    </xf>
    <xf numFmtId="0" fontId="8" fillId="2" borderId="0" xfId="24">
      <alignment horizontal="center" vertical="center"/>
    </xf>
    <xf numFmtId="0" fontId="7" fillId="0" borderId="0" xfId="1" applyFill="1" applyAlignment="1">
      <alignment horizontal="left" vertical="center"/>
    </xf>
  </cellXfs>
  <cellStyles count="73">
    <cellStyle name="%20 - Vurgu1" xfId="50" builtinId="30" customBuiltin="1"/>
    <cellStyle name="%20 - Vurgu2" xfId="54" builtinId="34" customBuiltin="1"/>
    <cellStyle name="%20 - Vurgu3" xfId="58" builtinId="38" customBuiltin="1"/>
    <cellStyle name="%20 - Vurgu4" xfId="62" builtinId="42" customBuiltin="1"/>
    <cellStyle name="%20 - Vurgu5" xfId="66" builtinId="46" customBuiltin="1"/>
    <cellStyle name="%20 - Vurgu6" xfId="70" builtinId="50" customBuiltin="1"/>
    <cellStyle name="%40 - Vurgu1" xfId="51" builtinId="31" customBuiltin="1"/>
    <cellStyle name="%40 - Vurgu2" xfId="55" builtinId="35" customBuiltin="1"/>
    <cellStyle name="%40 - Vurgu3" xfId="59" builtinId="39" customBuiltin="1"/>
    <cellStyle name="%40 - Vurgu4" xfId="63" builtinId="43" customBuiltin="1"/>
    <cellStyle name="%40 - Vurgu5" xfId="67" builtinId="47" customBuiltin="1"/>
    <cellStyle name="%40 - Vurgu6" xfId="71" builtinId="51" customBuiltin="1"/>
    <cellStyle name="%60 - Vurgu1" xfId="52" builtinId="32" customBuiltin="1"/>
    <cellStyle name="%60 - Vurgu2" xfId="56" builtinId="36" customBuiltin="1"/>
    <cellStyle name="%60 - Vurgu3" xfId="60" builtinId="40" customBuiltin="1"/>
    <cellStyle name="%60 - Vurgu4" xfId="64" builtinId="44" customBuiltin="1"/>
    <cellStyle name="%60 - Vurgu5" xfId="68" builtinId="48" customBuiltin="1"/>
    <cellStyle name="%60 - Vurgu6" xfId="72" builtinId="52" customBuiltin="1"/>
    <cellStyle name="Açıklama Metni" xfId="47" builtinId="53" customBuiltin="1"/>
    <cellStyle name="Ana Başlık" xfId="1" builtinId="15" customBuiltin="1"/>
    <cellStyle name="Bağlı Hücre" xfId="44" builtinId="24" customBuiltin="1"/>
    <cellStyle name="Başlık 1" xfId="2" builtinId="16" customBuiltin="1"/>
    <cellStyle name="Başlık 2" xfId="3" builtinId="17" customBuiltin="1"/>
    <cellStyle name="Başlık 3" xfId="4" builtinId="18" customBuiltin="1"/>
    <cellStyle name="Başlık 4" xfId="37" builtinId="19" customBuiltin="1"/>
    <cellStyle name="Binlik Ayracı [0]" xfId="6" builtinId="6" customBuiltin="1"/>
    <cellStyle name="Bottom_Border" xfId="21" xr:uid="{00000000-0005-0000-0000-000001000000}"/>
    <cellStyle name="Bottom_checkbox_border" xfId="33" xr:uid="{00000000-0005-0000-0000-000002000000}"/>
    <cellStyle name="Çıkış" xfId="42" builtinId="21" customBuiltin="1"/>
    <cellStyle name="Dolgu" xfId="16" xr:uid="{00000000-0005-0000-0000-00000E000000}"/>
    <cellStyle name="Event_Date" xfId="24" xr:uid="{00000000-0005-0000-0000-00000A000000}"/>
    <cellStyle name="Event_Day" xfId="23" xr:uid="{00000000-0005-0000-0000-00000B000000}"/>
    <cellStyle name="Event_Full_Date" xfId="22" xr:uid="{00000000-0005-0000-0000-00000C000000}"/>
    <cellStyle name="Event_Header" xfId="25" xr:uid="{00000000-0005-0000-0000-00000D000000}"/>
    <cellStyle name="Girinti" xfId="18" xr:uid="{00000000-0005-0000-0000-000015000000}"/>
    <cellStyle name="Giriş" xfId="41" builtinId="20" customBuiltin="1"/>
    <cellStyle name="Gün" xfId="12" xr:uid="{00000000-0005-0000-0000-000009000000}"/>
    <cellStyle name="Haftanın Günü" xfId="27" xr:uid="{00000000-0005-0000-0000-000023000000}"/>
    <cellStyle name="Hesaplama" xfId="43" builtinId="22" customBuiltin="1"/>
    <cellStyle name="İşaretli Hücre" xfId="45" builtinId="23" customBuiltin="1"/>
    <cellStyle name="İyi" xfId="38" builtinId="26" customBuiltin="1"/>
    <cellStyle name="İzlenen Köprü" xfId="36" builtinId="9" customBuiltin="1"/>
    <cellStyle name="Kenarlık" xfId="17" xr:uid="{00000000-0005-0000-0000-000000000000}"/>
    <cellStyle name="Köprü" xfId="34" builtinId="8" customBuiltin="1"/>
    <cellStyle name="Köprü 2" xfId="35" xr:uid="{00000000-0005-0000-0000-000014000000}"/>
    <cellStyle name="Kötü" xfId="39" builtinId="27" customBuiltin="1"/>
    <cellStyle name="Normal" xfId="0" builtinId="0" customBuiltin="1"/>
    <cellStyle name="Not" xfId="10" builtinId="10" customBuiltin="1"/>
    <cellStyle name="Notlar" xfId="32" xr:uid="{00000000-0005-0000-0000-000018000000}"/>
    <cellStyle name="Nötr" xfId="40" builtinId="28" customBuiltin="1"/>
    <cellStyle name="Onay Kutusu" xfId="20" xr:uid="{00000000-0005-0000-0000-000003000000}"/>
    <cellStyle name="ParaBirimi" xfId="7" builtinId="4" customBuiltin="1"/>
    <cellStyle name="ParaBirimi [0]" xfId="8" builtinId="7" customBuiltin="1"/>
    <cellStyle name="Stil 1" xfId="28" xr:uid="{00000000-0005-0000-0000-00001A000000}"/>
    <cellStyle name="Table_Date" xfId="14" xr:uid="{00000000-0005-0000-0000-00001B000000}"/>
    <cellStyle name="Table_Details" xfId="15" xr:uid="{00000000-0005-0000-0000-00001C000000}"/>
    <cellStyle name="Tarih" xfId="13" xr:uid="{00000000-0005-0000-0000-000008000000}"/>
    <cellStyle name="Top_border" xfId="26" xr:uid="{00000000-0005-0000-0000-00001F000000}"/>
    <cellStyle name="Toplam" xfId="48" builtinId="25" customBuiltin="1"/>
    <cellStyle name="Uyarı Metni" xfId="46" builtinId="11" customBuiltin="1"/>
    <cellStyle name="Virgül" xfId="5" builtinId="3" customBuiltin="1"/>
    <cellStyle name="Vurgu1" xfId="49" builtinId="29" customBuiltin="1"/>
    <cellStyle name="Vurgu2" xfId="53" builtinId="33" customBuiltin="1"/>
    <cellStyle name="Vurgu3" xfId="57" builtinId="37" customBuiltin="1"/>
    <cellStyle name="Vurgu4" xfId="61" builtinId="41" customBuiltin="1"/>
    <cellStyle name="Vurgu5" xfId="65" builtinId="45" customBuiltin="1"/>
    <cellStyle name="Vurgu6" xfId="69" builtinId="49" customBuiltin="1"/>
    <cellStyle name="Vurgula" xfId="19" xr:uid="{00000000-0005-0000-0000-000012000000}"/>
    <cellStyle name="Week_Bottom_Corner" xfId="31" xr:uid="{00000000-0005-0000-0000-000020000000}"/>
    <cellStyle name="Week_Details" xfId="29" xr:uid="{00000000-0005-0000-0000-000021000000}"/>
    <cellStyle name="Week_Right_Corner" xfId="30" xr:uid="{00000000-0005-0000-0000-000022000000}"/>
    <cellStyle name="Yüzde" xfId="9" builtinId="5" customBuiltin="1"/>
    <cellStyle name="Zaman" xfId="11" xr:uid="{00000000-0005-0000-0000-00001D000000}"/>
  </cellStyles>
  <dxfs count="19">
    <dxf>
      <numFmt numFmtId="170" formatCode="[$-409]h:mm\ AM/PM;@"/>
    </dxf>
    <dxf>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numFmt numFmtId="0" formatCode="General"/>
    </dxf>
    <dxf>
      <font>
        <strike val="0"/>
        <outline val="0"/>
        <shadow val="0"/>
        <u val="none"/>
        <vertAlign val="baseline"/>
        <sz val="9"/>
        <color auto="1"/>
        <name val="Calibri"/>
        <family val="2"/>
        <scheme val="minor"/>
      </font>
    </dxf>
    <dxf>
      <font>
        <color theme="4" tint="-0.249946592608417"/>
      </font>
      <fill>
        <patternFill>
          <bgColor theme="5" tint="0.7999816888943144"/>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bgColor theme="4" tint="0.7999816888943144"/>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Günlük Program" pivot="0" count="4" xr9:uid="{00000000-0011-0000-FFFF-FFFF00000000}">
      <tableStyleElement type="wholeTable" dxfId="18"/>
      <tableStyleElement type="headerRow" dxfId="17"/>
      <tableStyleElement type="firstRowStripe" dxfId="16"/>
      <tableStyleElement type="secondRowStripe" dxfId="15"/>
    </tableStyle>
    <tableStyle name="Zaman Aralıkları" pivot="0" count="4" xr9:uid="{00000000-0011-0000-FFFF-FFFF01000000}">
      <tableStyleElement type="wholeTable" dxfId="14"/>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customXml" Target="/customXml/item32.xml" Id="rId10" /><Relationship Type="http://schemas.openxmlformats.org/officeDocument/2006/relationships/theme" Target="/xl/theme/theme11.xml" Id="rId4" /><Relationship Type="http://schemas.openxmlformats.org/officeDocument/2006/relationships/customXml" Target="/customXml/item23.xml" Id="rId9" /></Relationships>
</file>

<file path=xl/drawings/_rels/drawing13.xml.rels>&#65279;<?xml version="1.0" encoding="utf-8"?><Relationships xmlns="http://schemas.openxmlformats.org/package/2006/relationships"><Relationship Type="http://schemas.openxmlformats.org/officeDocument/2006/relationships/hyperlink" Target="#'Zaman Aral&#305;klar&#305;'!A1" TargetMode="External" Id="rId2" /><Relationship Type="http://schemas.openxmlformats.org/officeDocument/2006/relationships/hyperlink" Target="#'Olay Planlay&#305;c&#305;'!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Zaman Aral&#305;klar&#305;'!A1" TargetMode="External" Id="rId2" /><Relationship Type="http://schemas.openxmlformats.org/officeDocument/2006/relationships/hyperlink" Target="#'G&#252;nl&#252;k Program'!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G&#252;nl&#252;k Program'!A1" TargetMode="External" Id="rId2" /><Relationship Type="http://schemas.openxmlformats.org/officeDocument/2006/relationships/hyperlink" Target="#'Olay Planlay&#305;c&#305;'!A1" TargetMode="External" Id="rId1" /></Relationships>
</file>

<file path=xl/drawings/drawing13.xml><?xml version="1.0" encoding="utf-8"?>
<xdr:wsDr xmlns:xdr="http://schemas.openxmlformats.org/drawingml/2006/spreadsheetDrawing" xmlns:a="http://schemas.openxmlformats.org/drawingml/2006/main">
  <xdr:twoCellAnchor editAs="oneCell">
    <xdr:from>
      <xdr:col>1</xdr:col>
      <xdr:colOff>1429</xdr:colOff>
      <xdr:row>9</xdr:row>
      <xdr:rowOff>129813</xdr:rowOff>
    </xdr:from>
    <xdr:to>
      <xdr:col>1</xdr:col>
      <xdr:colOff>295513</xdr:colOff>
      <xdr:row>11</xdr:row>
      <xdr:rowOff>17318</xdr:rowOff>
    </xdr:to>
    <xdr:grpSp>
      <xdr:nvGrpSpPr>
        <xdr:cNvPr id="107" name="Zamanlamayı Görüntüle Simgesi" descr="Takvim">
          <a:extLst>
            <a:ext uri="{FF2B5EF4-FFF2-40B4-BE49-F238E27FC236}">
              <a16:creationId xmlns:a16="http://schemas.microsoft.com/office/drawing/2014/main" id="{00000000-0008-0000-0000-00006B000000}"/>
            </a:ext>
          </a:extLst>
        </xdr:cNvPr>
        <xdr:cNvGrpSpPr>
          <a:grpSpLocks noChangeAspect="1"/>
        </xdr:cNvGrpSpPr>
      </xdr:nvGrpSpPr>
      <xdr:grpSpPr bwMode="auto">
        <a:xfrm>
          <a:off x="182404" y="2320563"/>
          <a:ext cx="294084" cy="268505"/>
          <a:chOff x="61" y="204"/>
          <a:chExt cx="31" cy="120"/>
        </a:xfrm>
      </xdr:grpSpPr>
      <xdr:sp macro="" textlink="">
        <xdr:nvSpPr>
          <xdr:cNvPr id="108" name="Dikdörtgen 9">
            <a:extLst>
              <a:ext uri="{FF2B5EF4-FFF2-40B4-BE49-F238E27FC236}">
                <a16:creationId xmlns:a16="http://schemas.microsoft.com/office/drawing/2014/main" id="{00000000-0008-0000-0000-00006C000000}"/>
              </a:ext>
            </a:extLst>
          </xdr:cNvPr>
          <xdr:cNvSpPr>
            <a:spLocks noChangeArrowheads="1"/>
          </xdr:cNvSpPr>
        </xdr:nvSpPr>
        <xdr:spPr bwMode="auto">
          <a:xfrm>
            <a:off x="61" y="204"/>
            <a:ext cx="31" cy="12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09" name="Dikdörtgen 10">
            <a:extLst>
              <a:ext uri="{FF2B5EF4-FFF2-40B4-BE49-F238E27FC236}">
                <a16:creationId xmlns:a16="http://schemas.microsoft.com/office/drawing/2014/main" id="{00000000-0008-0000-0000-00006D000000}"/>
              </a:ext>
            </a:extLst>
          </xdr:cNvPr>
          <xdr:cNvSpPr>
            <a:spLocks noChangeArrowheads="1"/>
          </xdr:cNvSpPr>
        </xdr:nvSpPr>
        <xdr:spPr bwMode="auto">
          <a:xfrm>
            <a:off x="62" y="209"/>
            <a:ext cx="27" cy="115"/>
          </a:xfrm>
          <a:prstGeom prst="rect">
            <a:avLst/>
          </a:prstGeom>
          <a:solidFill>
            <a:srgbClr val="FFFFFF"/>
          </a:solidFill>
          <a:ln w="0">
            <a:noFill/>
            <a:prstDash val="solid"/>
            <a:miter lim="800000"/>
            <a:headEnd/>
            <a:tailEnd/>
          </a:ln>
        </xdr:spPr>
        <xdr:txBody>
          <a:bodyPr/>
          <a:lstStyle/>
          <a:p>
            <a:endParaRPr lang="en-US"/>
          </a:p>
        </xdr:txBody>
      </xdr:sp>
      <xdr:sp macro="" textlink="">
        <xdr:nvSpPr>
          <xdr:cNvPr id="110" name="Serbest Form 11">
            <a:extLst>
              <a:ext uri="{FF2B5EF4-FFF2-40B4-BE49-F238E27FC236}">
                <a16:creationId xmlns:a16="http://schemas.microsoft.com/office/drawing/2014/main" id="{00000000-0008-0000-0000-00006E000000}"/>
              </a:ext>
            </a:extLst>
          </xdr:cNvPr>
          <xdr:cNvSpPr>
            <a:spLocks noEditPoints="1"/>
          </xdr:cNvSpPr>
        </xdr:nvSpPr>
        <xdr:spPr bwMode="auto">
          <a:xfrm>
            <a:off x="61" y="204"/>
            <a:ext cx="30" cy="120"/>
          </a:xfrm>
          <a:custGeom>
            <a:avLst/>
            <a:gdLst>
              <a:gd name="T0" fmla="*/ 1905 w 3196"/>
              <a:gd name="T1" fmla="*/ 2607 h 3151"/>
              <a:gd name="T2" fmla="*/ 1771 w 3196"/>
              <a:gd name="T3" fmla="*/ 2607 h 3151"/>
              <a:gd name="T4" fmla="*/ 1308 w 3196"/>
              <a:gd name="T5" fmla="*/ 2280 h 3151"/>
              <a:gd name="T6" fmla="*/ 517 w 3196"/>
              <a:gd name="T7" fmla="*/ 2280 h 3151"/>
              <a:gd name="T8" fmla="*/ 517 w 3196"/>
              <a:gd name="T9" fmla="*/ 2280 h 3151"/>
              <a:gd name="T10" fmla="*/ 2368 w 3196"/>
              <a:gd name="T11" fmla="*/ 2170 h 3151"/>
              <a:gd name="T12" fmla="*/ 2233 w 3196"/>
              <a:gd name="T13" fmla="*/ 2170 h 3151"/>
              <a:gd name="T14" fmla="*/ 1771 w 3196"/>
              <a:gd name="T15" fmla="*/ 1843 h 3151"/>
              <a:gd name="T16" fmla="*/ 979 w 3196"/>
              <a:gd name="T17" fmla="*/ 1843 h 3151"/>
              <a:gd name="T18" fmla="*/ 979 w 3196"/>
              <a:gd name="T19" fmla="*/ 1843 h 3151"/>
              <a:gd name="T20" fmla="*/ 517 w 3196"/>
              <a:gd name="T21" fmla="*/ 2170 h 3151"/>
              <a:gd name="T22" fmla="*/ 2696 w 3196"/>
              <a:gd name="T23" fmla="*/ 1733 h 3151"/>
              <a:gd name="T24" fmla="*/ 2233 w 3196"/>
              <a:gd name="T25" fmla="*/ 1405 h 3151"/>
              <a:gd name="T26" fmla="*/ 1442 w 3196"/>
              <a:gd name="T27" fmla="*/ 1405 h 3151"/>
              <a:gd name="T28" fmla="*/ 1442 w 3196"/>
              <a:gd name="T29" fmla="*/ 1405 h 3151"/>
              <a:gd name="T30" fmla="*/ 979 w 3196"/>
              <a:gd name="T31" fmla="*/ 1733 h 3151"/>
              <a:gd name="T32" fmla="*/ 2904 w 3196"/>
              <a:gd name="T33" fmla="*/ 2860 h 3151"/>
              <a:gd name="T34" fmla="*/ 609 w 3196"/>
              <a:gd name="T35" fmla="*/ 253 h 3151"/>
              <a:gd name="T36" fmla="*/ 542 w 3196"/>
              <a:gd name="T37" fmla="*/ 487 h 3151"/>
              <a:gd name="T38" fmla="*/ 520 w 3196"/>
              <a:gd name="T39" fmla="*/ 641 h 3151"/>
              <a:gd name="T40" fmla="*/ 584 w 3196"/>
              <a:gd name="T41" fmla="*/ 779 h 3151"/>
              <a:gd name="T42" fmla="*/ 712 w 3196"/>
              <a:gd name="T43" fmla="*/ 862 h 3151"/>
              <a:gd name="T44" fmla="*/ 870 w 3196"/>
              <a:gd name="T45" fmla="*/ 862 h 3151"/>
              <a:gd name="T46" fmla="*/ 996 w 3196"/>
              <a:gd name="T47" fmla="*/ 779 h 3151"/>
              <a:gd name="T48" fmla="*/ 1061 w 3196"/>
              <a:gd name="T49" fmla="*/ 641 h 3151"/>
              <a:gd name="T50" fmla="*/ 1039 w 3196"/>
              <a:gd name="T51" fmla="*/ 487 h 3151"/>
              <a:gd name="T52" fmla="*/ 971 w 3196"/>
              <a:gd name="T53" fmla="*/ 253 h 3151"/>
              <a:gd name="T54" fmla="*/ 2200 w 3196"/>
              <a:gd name="T55" fmla="*/ 453 h 3151"/>
              <a:gd name="T56" fmla="*/ 2157 w 3196"/>
              <a:gd name="T57" fmla="*/ 601 h 3151"/>
              <a:gd name="T58" fmla="*/ 2201 w 3196"/>
              <a:gd name="T59" fmla="*/ 749 h 3151"/>
              <a:gd name="T60" fmla="*/ 2315 w 3196"/>
              <a:gd name="T61" fmla="*/ 848 h 3151"/>
              <a:gd name="T62" fmla="*/ 2470 w 3196"/>
              <a:gd name="T63" fmla="*/ 870 h 3151"/>
              <a:gd name="T64" fmla="*/ 2610 w 3196"/>
              <a:gd name="T65" fmla="*/ 806 h 3151"/>
              <a:gd name="T66" fmla="*/ 2693 w 3196"/>
              <a:gd name="T67" fmla="*/ 680 h 3151"/>
              <a:gd name="T68" fmla="*/ 2693 w 3196"/>
              <a:gd name="T69" fmla="*/ 523 h 3151"/>
              <a:gd name="T70" fmla="*/ 2611 w 3196"/>
              <a:gd name="T71" fmla="*/ 397 h 3151"/>
              <a:gd name="T72" fmla="*/ 0 w 3196"/>
              <a:gd name="T73" fmla="*/ 3151 h 3151"/>
              <a:gd name="T74" fmla="*/ 2483 w 3196"/>
              <a:gd name="T75" fmla="*/ 11 h 3151"/>
              <a:gd name="T76" fmla="*/ 2556 w 3196"/>
              <a:gd name="T77" fmla="*/ 83 h 3151"/>
              <a:gd name="T78" fmla="*/ 2564 w 3196"/>
              <a:gd name="T79" fmla="*/ 652 h 3151"/>
              <a:gd name="T80" fmla="*/ 2507 w 3196"/>
              <a:gd name="T81" fmla="*/ 736 h 3151"/>
              <a:gd name="T82" fmla="*/ 2403 w 3196"/>
              <a:gd name="T83" fmla="*/ 757 h 3151"/>
              <a:gd name="T84" fmla="*/ 2318 w 3196"/>
              <a:gd name="T85" fmla="*/ 700 h 3151"/>
              <a:gd name="T86" fmla="*/ 2294 w 3196"/>
              <a:gd name="T87" fmla="*/ 135 h 3151"/>
              <a:gd name="T88" fmla="*/ 2334 w 3196"/>
              <a:gd name="T89" fmla="*/ 40 h 3151"/>
              <a:gd name="T90" fmla="*/ 2430 w 3196"/>
              <a:gd name="T91" fmla="*/ 0 h 3151"/>
              <a:gd name="T92" fmla="*/ 867 w 3196"/>
              <a:gd name="T93" fmla="*/ 23 h 3151"/>
              <a:gd name="T94" fmla="*/ 924 w 3196"/>
              <a:gd name="T95" fmla="*/ 108 h 3151"/>
              <a:gd name="T96" fmla="*/ 916 w 3196"/>
              <a:gd name="T97" fmla="*/ 677 h 3151"/>
              <a:gd name="T98" fmla="*/ 844 w 3196"/>
              <a:gd name="T99" fmla="*/ 749 h 3151"/>
              <a:gd name="T100" fmla="*/ 737 w 3196"/>
              <a:gd name="T101" fmla="*/ 749 h 3151"/>
              <a:gd name="T102" fmla="*/ 665 w 3196"/>
              <a:gd name="T103" fmla="*/ 677 h 3151"/>
              <a:gd name="T104" fmla="*/ 657 w 3196"/>
              <a:gd name="T105" fmla="*/ 108 h 3151"/>
              <a:gd name="T106" fmla="*/ 714 w 3196"/>
              <a:gd name="T107" fmla="*/ 23 h 3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96" h="3151">
                <a:moveTo>
                  <a:pt x="1905" y="2280"/>
                </a:moveTo>
                <a:lnTo>
                  <a:pt x="2233" y="2280"/>
                </a:lnTo>
                <a:lnTo>
                  <a:pt x="2233" y="2607"/>
                </a:lnTo>
                <a:lnTo>
                  <a:pt x="1905" y="2607"/>
                </a:lnTo>
                <a:lnTo>
                  <a:pt x="1905" y="2280"/>
                </a:lnTo>
                <a:close/>
                <a:moveTo>
                  <a:pt x="1442" y="2280"/>
                </a:moveTo>
                <a:lnTo>
                  <a:pt x="1771" y="2280"/>
                </a:lnTo>
                <a:lnTo>
                  <a:pt x="1771" y="2607"/>
                </a:lnTo>
                <a:lnTo>
                  <a:pt x="1442" y="2607"/>
                </a:lnTo>
                <a:lnTo>
                  <a:pt x="1442" y="2280"/>
                </a:lnTo>
                <a:close/>
                <a:moveTo>
                  <a:pt x="979" y="2280"/>
                </a:moveTo>
                <a:lnTo>
                  <a:pt x="1308" y="2280"/>
                </a:lnTo>
                <a:lnTo>
                  <a:pt x="1308" y="2607"/>
                </a:lnTo>
                <a:lnTo>
                  <a:pt x="979" y="2607"/>
                </a:lnTo>
                <a:lnTo>
                  <a:pt x="979" y="2280"/>
                </a:lnTo>
                <a:close/>
                <a:moveTo>
                  <a:pt x="517" y="2280"/>
                </a:moveTo>
                <a:lnTo>
                  <a:pt x="846" y="2280"/>
                </a:lnTo>
                <a:lnTo>
                  <a:pt x="846" y="2607"/>
                </a:lnTo>
                <a:lnTo>
                  <a:pt x="517" y="2607"/>
                </a:lnTo>
                <a:lnTo>
                  <a:pt x="517" y="2280"/>
                </a:lnTo>
                <a:close/>
                <a:moveTo>
                  <a:pt x="2368" y="1843"/>
                </a:moveTo>
                <a:lnTo>
                  <a:pt x="2696" y="1843"/>
                </a:lnTo>
                <a:lnTo>
                  <a:pt x="2696" y="2170"/>
                </a:lnTo>
                <a:lnTo>
                  <a:pt x="2368" y="2170"/>
                </a:lnTo>
                <a:lnTo>
                  <a:pt x="2368" y="1843"/>
                </a:lnTo>
                <a:close/>
                <a:moveTo>
                  <a:pt x="1905" y="1843"/>
                </a:moveTo>
                <a:lnTo>
                  <a:pt x="2233" y="1843"/>
                </a:lnTo>
                <a:lnTo>
                  <a:pt x="2233" y="2170"/>
                </a:lnTo>
                <a:lnTo>
                  <a:pt x="1905" y="2170"/>
                </a:lnTo>
                <a:lnTo>
                  <a:pt x="1905" y="1843"/>
                </a:lnTo>
                <a:close/>
                <a:moveTo>
                  <a:pt x="1442" y="1843"/>
                </a:moveTo>
                <a:lnTo>
                  <a:pt x="1771" y="1843"/>
                </a:lnTo>
                <a:lnTo>
                  <a:pt x="1771" y="2170"/>
                </a:lnTo>
                <a:lnTo>
                  <a:pt x="1442" y="2170"/>
                </a:lnTo>
                <a:lnTo>
                  <a:pt x="1442" y="1843"/>
                </a:lnTo>
                <a:close/>
                <a:moveTo>
                  <a:pt x="979" y="1843"/>
                </a:moveTo>
                <a:lnTo>
                  <a:pt x="1308" y="1843"/>
                </a:lnTo>
                <a:lnTo>
                  <a:pt x="1308" y="2170"/>
                </a:lnTo>
                <a:lnTo>
                  <a:pt x="979" y="2170"/>
                </a:lnTo>
                <a:lnTo>
                  <a:pt x="979" y="1843"/>
                </a:lnTo>
                <a:close/>
                <a:moveTo>
                  <a:pt x="517" y="1843"/>
                </a:moveTo>
                <a:lnTo>
                  <a:pt x="846" y="1843"/>
                </a:lnTo>
                <a:lnTo>
                  <a:pt x="846" y="2170"/>
                </a:lnTo>
                <a:lnTo>
                  <a:pt x="517" y="2170"/>
                </a:lnTo>
                <a:lnTo>
                  <a:pt x="517" y="1843"/>
                </a:lnTo>
                <a:close/>
                <a:moveTo>
                  <a:pt x="2368" y="1405"/>
                </a:moveTo>
                <a:lnTo>
                  <a:pt x="2696" y="1405"/>
                </a:lnTo>
                <a:lnTo>
                  <a:pt x="2696" y="1733"/>
                </a:lnTo>
                <a:lnTo>
                  <a:pt x="2368" y="1733"/>
                </a:lnTo>
                <a:lnTo>
                  <a:pt x="2368" y="1405"/>
                </a:lnTo>
                <a:close/>
                <a:moveTo>
                  <a:pt x="1905" y="1405"/>
                </a:moveTo>
                <a:lnTo>
                  <a:pt x="2233" y="1405"/>
                </a:lnTo>
                <a:lnTo>
                  <a:pt x="2233" y="1733"/>
                </a:lnTo>
                <a:lnTo>
                  <a:pt x="1905" y="1733"/>
                </a:lnTo>
                <a:lnTo>
                  <a:pt x="1905" y="1405"/>
                </a:lnTo>
                <a:close/>
                <a:moveTo>
                  <a:pt x="1442" y="1405"/>
                </a:moveTo>
                <a:lnTo>
                  <a:pt x="1771" y="1405"/>
                </a:lnTo>
                <a:lnTo>
                  <a:pt x="1771" y="1733"/>
                </a:lnTo>
                <a:lnTo>
                  <a:pt x="1442" y="1733"/>
                </a:lnTo>
                <a:lnTo>
                  <a:pt x="1442" y="1405"/>
                </a:lnTo>
                <a:close/>
                <a:moveTo>
                  <a:pt x="979" y="1405"/>
                </a:moveTo>
                <a:lnTo>
                  <a:pt x="1308" y="1405"/>
                </a:lnTo>
                <a:lnTo>
                  <a:pt x="1308" y="1733"/>
                </a:lnTo>
                <a:lnTo>
                  <a:pt x="979" y="1733"/>
                </a:lnTo>
                <a:lnTo>
                  <a:pt x="979" y="1405"/>
                </a:lnTo>
                <a:close/>
                <a:moveTo>
                  <a:pt x="292" y="1050"/>
                </a:moveTo>
                <a:lnTo>
                  <a:pt x="292" y="2860"/>
                </a:lnTo>
                <a:lnTo>
                  <a:pt x="2904" y="2860"/>
                </a:lnTo>
                <a:lnTo>
                  <a:pt x="2904" y="1050"/>
                </a:lnTo>
                <a:lnTo>
                  <a:pt x="292" y="1050"/>
                </a:lnTo>
                <a:close/>
                <a:moveTo>
                  <a:pt x="0" y="253"/>
                </a:moveTo>
                <a:lnTo>
                  <a:pt x="609" y="253"/>
                </a:lnTo>
                <a:lnTo>
                  <a:pt x="609" y="397"/>
                </a:lnTo>
                <a:lnTo>
                  <a:pt x="583" y="423"/>
                </a:lnTo>
                <a:lnTo>
                  <a:pt x="560" y="453"/>
                </a:lnTo>
                <a:lnTo>
                  <a:pt x="542" y="487"/>
                </a:lnTo>
                <a:lnTo>
                  <a:pt x="528" y="523"/>
                </a:lnTo>
                <a:lnTo>
                  <a:pt x="520" y="561"/>
                </a:lnTo>
                <a:lnTo>
                  <a:pt x="517" y="601"/>
                </a:lnTo>
                <a:lnTo>
                  <a:pt x="520" y="641"/>
                </a:lnTo>
                <a:lnTo>
                  <a:pt x="529" y="680"/>
                </a:lnTo>
                <a:lnTo>
                  <a:pt x="542" y="716"/>
                </a:lnTo>
                <a:lnTo>
                  <a:pt x="561" y="749"/>
                </a:lnTo>
                <a:lnTo>
                  <a:pt x="584" y="779"/>
                </a:lnTo>
                <a:lnTo>
                  <a:pt x="611" y="806"/>
                </a:lnTo>
                <a:lnTo>
                  <a:pt x="641" y="829"/>
                </a:lnTo>
                <a:lnTo>
                  <a:pt x="675" y="848"/>
                </a:lnTo>
                <a:lnTo>
                  <a:pt x="712" y="862"/>
                </a:lnTo>
                <a:lnTo>
                  <a:pt x="750" y="870"/>
                </a:lnTo>
                <a:lnTo>
                  <a:pt x="790" y="873"/>
                </a:lnTo>
                <a:lnTo>
                  <a:pt x="831" y="870"/>
                </a:lnTo>
                <a:lnTo>
                  <a:pt x="870" y="862"/>
                </a:lnTo>
                <a:lnTo>
                  <a:pt x="906" y="848"/>
                </a:lnTo>
                <a:lnTo>
                  <a:pt x="939" y="829"/>
                </a:lnTo>
                <a:lnTo>
                  <a:pt x="970" y="806"/>
                </a:lnTo>
                <a:lnTo>
                  <a:pt x="996" y="779"/>
                </a:lnTo>
                <a:lnTo>
                  <a:pt x="1020" y="749"/>
                </a:lnTo>
                <a:lnTo>
                  <a:pt x="1039" y="716"/>
                </a:lnTo>
                <a:lnTo>
                  <a:pt x="1053" y="680"/>
                </a:lnTo>
                <a:lnTo>
                  <a:pt x="1061" y="641"/>
                </a:lnTo>
                <a:lnTo>
                  <a:pt x="1064" y="601"/>
                </a:lnTo>
                <a:lnTo>
                  <a:pt x="1061" y="561"/>
                </a:lnTo>
                <a:lnTo>
                  <a:pt x="1053" y="523"/>
                </a:lnTo>
                <a:lnTo>
                  <a:pt x="1039" y="487"/>
                </a:lnTo>
                <a:lnTo>
                  <a:pt x="1021" y="453"/>
                </a:lnTo>
                <a:lnTo>
                  <a:pt x="997" y="423"/>
                </a:lnTo>
                <a:lnTo>
                  <a:pt x="971" y="397"/>
                </a:lnTo>
                <a:lnTo>
                  <a:pt x="971" y="253"/>
                </a:lnTo>
                <a:lnTo>
                  <a:pt x="2249" y="253"/>
                </a:lnTo>
                <a:lnTo>
                  <a:pt x="2249" y="397"/>
                </a:lnTo>
                <a:lnTo>
                  <a:pt x="2223" y="423"/>
                </a:lnTo>
                <a:lnTo>
                  <a:pt x="2200" y="453"/>
                </a:lnTo>
                <a:lnTo>
                  <a:pt x="2182" y="487"/>
                </a:lnTo>
                <a:lnTo>
                  <a:pt x="2168" y="523"/>
                </a:lnTo>
                <a:lnTo>
                  <a:pt x="2160" y="561"/>
                </a:lnTo>
                <a:lnTo>
                  <a:pt x="2157" y="601"/>
                </a:lnTo>
                <a:lnTo>
                  <a:pt x="2160" y="641"/>
                </a:lnTo>
                <a:lnTo>
                  <a:pt x="2169" y="680"/>
                </a:lnTo>
                <a:lnTo>
                  <a:pt x="2182" y="716"/>
                </a:lnTo>
                <a:lnTo>
                  <a:pt x="2201" y="749"/>
                </a:lnTo>
                <a:lnTo>
                  <a:pt x="2224" y="779"/>
                </a:lnTo>
                <a:lnTo>
                  <a:pt x="2251" y="806"/>
                </a:lnTo>
                <a:lnTo>
                  <a:pt x="2281" y="829"/>
                </a:lnTo>
                <a:lnTo>
                  <a:pt x="2315" y="848"/>
                </a:lnTo>
                <a:lnTo>
                  <a:pt x="2352" y="862"/>
                </a:lnTo>
                <a:lnTo>
                  <a:pt x="2390" y="870"/>
                </a:lnTo>
                <a:lnTo>
                  <a:pt x="2430" y="873"/>
                </a:lnTo>
                <a:lnTo>
                  <a:pt x="2470" y="870"/>
                </a:lnTo>
                <a:lnTo>
                  <a:pt x="2510" y="862"/>
                </a:lnTo>
                <a:lnTo>
                  <a:pt x="2546" y="848"/>
                </a:lnTo>
                <a:lnTo>
                  <a:pt x="2579" y="829"/>
                </a:lnTo>
                <a:lnTo>
                  <a:pt x="2610" y="806"/>
                </a:lnTo>
                <a:lnTo>
                  <a:pt x="2636" y="779"/>
                </a:lnTo>
                <a:lnTo>
                  <a:pt x="2659" y="749"/>
                </a:lnTo>
                <a:lnTo>
                  <a:pt x="2679" y="716"/>
                </a:lnTo>
                <a:lnTo>
                  <a:pt x="2693" y="680"/>
                </a:lnTo>
                <a:lnTo>
                  <a:pt x="2701" y="641"/>
                </a:lnTo>
                <a:lnTo>
                  <a:pt x="2704" y="601"/>
                </a:lnTo>
                <a:lnTo>
                  <a:pt x="2701" y="561"/>
                </a:lnTo>
                <a:lnTo>
                  <a:pt x="2693" y="523"/>
                </a:lnTo>
                <a:lnTo>
                  <a:pt x="2679" y="487"/>
                </a:lnTo>
                <a:lnTo>
                  <a:pt x="2660" y="453"/>
                </a:lnTo>
                <a:lnTo>
                  <a:pt x="2637" y="423"/>
                </a:lnTo>
                <a:lnTo>
                  <a:pt x="2611" y="397"/>
                </a:lnTo>
                <a:lnTo>
                  <a:pt x="2611" y="253"/>
                </a:lnTo>
                <a:lnTo>
                  <a:pt x="3196" y="253"/>
                </a:lnTo>
                <a:lnTo>
                  <a:pt x="3196" y="3151"/>
                </a:lnTo>
                <a:lnTo>
                  <a:pt x="0" y="3151"/>
                </a:lnTo>
                <a:lnTo>
                  <a:pt x="0" y="253"/>
                </a:lnTo>
                <a:close/>
                <a:moveTo>
                  <a:pt x="2430" y="0"/>
                </a:moveTo>
                <a:lnTo>
                  <a:pt x="2457" y="3"/>
                </a:lnTo>
                <a:lnTo>
                  <a:pt x="2483" y="11"/>
                </a:lnTo>
                <a:lnTo>
                  <a:pt x="2507" y="23"/>
                </a:lnTo>
                <a:lnTo>
                  <a:pt x="2527" y="40"/>
                </a:lnTo>
                <a:lnTo>
                  <a:pt x="2543" y="60"/>
                </a:lnTo>
                <a:lnTo>
                  <a:pt x="2556" y="83"/>
                </a:lnTo>
                <a:lnTo>
                  <a:pt x="2564" y="108"/>
                </a:lnTo>
                <a:lnTo>
                  <a:pt x="2566" y="135"/>
                </a:lnTo>
                <a:lnTo>
                  <a:pt x="2566" y="624"/>
                </a:lnTo>
                <a:lnTo>
                  <a:pt x="2564" y="652"/>
                </a:lnTo>
                <a:lnTo>
                  <a:pt x="2556" y="677"/>
                </a:lnTo>
                <a:lnTo>
                  <a:pt x="2543" y="700"/>
                </a:lnTo>
                <a:lnTo>
                  <a:pt x="2527" y="720"/>
                </a:lnTo>
                <a:lnTo>
                  <a:pt x="2507" y="736"/>
                </a:lnTo>
                <a:lnTo>
                  <a:pt x="2483" y="749"/>
                </a:lnTo>
                <a:lnTo>
                  <a:pt x="2457" y="757"/>
                </a:lnTo>
                <a:lnTo>
                  <a:pt x="2430" y="760"/>
                </a:lnTo>
                <a:lnTo>
                  <a:pt x="2403" y="757"/>
                </a:lnTo>
                <a:lnTo>
                  <a:pt x="2377" y="749"/>
                </a:lnTo>
                <a:lnTo>
                  <a:pt x="2354" y="736"/>
                </a:lnTo>
                <a:lnTo>
                  <a:pt x="2334" y="720"/>
                </a:lnTo>
                <a:lnTo>
                  <a:pt x="2318" y="700"/>
                </a:lnTo>
                <a:lnTo>
                  <a:pt x="2305" y="677"/>
                </a:lnTo>
                <a:lnTo>
                  <a:pt x="2296" y="652"/>
                </a:lnTo>
                <a:lnTo>
                  <a:pt x="2294" y="624"/>
                </a:lnTo>
                <a:lnTo>
                  <a:pt x="2294" y="135"/>
                </a:lnTo>
                <a:lnTo>
                  <a:pt x="2296" y="108"/>
                </a:lnTo>
                <a:lnTo>
                  <a:pt x="2305" y="83"/>
                </a:lnTo>
                <a:lnTo>
                  <a:pt x="2318" y="60"/>
                </a:lnTo>
                <a:lnTo>
                  <a:pt x="2334" y="40"/>
                </a:lnTo>
                <a:lnTo>
                  <a:pt x="2354" y="23"/>
                </a:lnTo>
                <a:lnTo>
                  <a:pt x="2377" y="11"/>
                </a:lnTo>
                <a:lnTo>
                  <a:pt x="2403" y="3"/>
                </a:lnTo>
                <a:lnTo>
                  <a:pt x="2430" y="0"/>
                </a:lnTo>
                <a:close/>
                <a:moveTo>
                  <a:pt x="790" y="0"/>
                </a:moveTo>
                <a:lnTo>
                  <a:pt x="817" y="3"/>
                </a:lnTo>
                <a:lnTo>
                  <a:pt x="844" y="11"/>
                </a:lnTo>
                <a:lnTo>
                  <a:pt x="867" y="23"/>
                </a:lnTo>
                <a:lnTo>
                  <a:pt x="887" y="40"/>
                </a:lnTo>
                <a:lnTo>
                  <a:pt x="903" y="60"/>
                </a:lnTo>
                <a:lnTo>
                  <a:pt x="916" y="83"/>
                </a:lnTo>
                <a:lnTo>
                  <a:pt x="924" y="108"/>
                </a:lnTo>
                <a:lnTo>
                  <a:pt x="926" y="135"/>
                </a:lnTo>
                <a:lnTo>
                  <a:pt x="926" y="624"/>
                </a:lnTo>
                <a:lnTo>
                  <a:pt x="924" y="652"/>
                </a:lnTo>
                <a:lnTo>
                  <a:pt x="916" y="677"/>
                </a:lnTo>
                <a:lnTo>
                  <a:pt x="903" y="700"/>
                </a:lnTo>
                <a:lnTo>
                  <a:pt x="887" y="720"/>
                </a:lnTo>
                <a:lnTo>
                  <a:pt x="867" y="736"/>
                </a:lnTo>
                <a:lnTo>
                  <a:pt x="844" y="749"/>
                </a:lnTo>
                <a:lnTo>
                  <a:pt x="817" y="757"/>
                </a:lnTo>
                <a:lnTo>
                  <a:pt x="790" y="760"/>
                </a:lnTo>
                <a:lnTo>
                  <a:pt x="763" y="757"/>
                </a:lnTo>
                <a:lnTo>
                  <a:pt x="737" y="749"/>
                </a:lnTo>
                <a:lnTo>
                  <a:pt x="714" y="736"/>
                </a:lnTo>
                <a:lnTo>
                  <a:pt x="694" y="720"/>
                </a:lnTo>
                <a:lnTo>
                  <a:pt x="678" y="700"/>
                </a:lnTo>
                <a:lnTo>
                  <a:pt x="665" y="677"/>
                </a:lnTo>
                <a:lnTo>
                  <a:pt x="657" y="652"/>
                </a:lnTo>
                <a:lnTo>
                  <a:pt x="655" y="624"/>
                </a:lnTo>
                <a:lnTo>
                  <a:pt x="655" y="135"/>
                </a:lnTo>
                <a:lnTo>
                  <a:pt x="657" y="108"/>
                </a:lnTo>
                <a:lnTo>
                  <a:pt x="665" y="83"/>
                </a:lnTo>
                <a:lnTo>
                  <a:pt x="678" y="60"/>
                </a:lnTo>
                <a:lnTo>
                  <a:pt x="694" y="40"/>
                </a:lnTo>
                <a:lnTo>
                  <a:pt x="714" y="23"/>
                </a:lnTo>
                <a:lnTo>
                  <a:pt x="737" y="11"/>
                </a:lnTo>
                <a:lnTo>
                  <a:pt x="763" y="3"/>
                </a:lnTo>
                <a:lnTo>
                  <a:pt x="790" y="0"/>
                </a:lnTo>
                <a:close/>
              </a:path>
            </a:pathLst>
          </a:custGeom>
          <a:solidFill>
            <a:schemeClr val="accent1"/>
          </a:solidFill>
          <a:ln w="0">
            <a:noFill/>
            <a:prstDash val="solid"/>
            <a:round/>
            <a:headEnd/>
            <a:tailEnd/>
          </a:ln>
        </xdr:spPr>
      </xdr:sp>
    </xdr:grpSp>
    <xdr:clientData/>
  </xdr:twoCellAnchor>
  <xdr:twoCellAnchor editAs="oneCell">
    <xdr:from>
      <xdr:col>0</xdr:col>
      <xdr:colOff>241038</xdr:colOff>
      <xdr:row>22</xdr:row>
      <xdr:rowOff>8404</xdr:rowOff>
    </xdr:from>
    <xdr:to>
      <xdr:col>2</xdr:col>
      <xdr:colOff>564888</xdr:colOff>
      <xdr:row>23</xdr:row>
      <xdr:rowOff>8404</xdr:rowOff>
    </xdr:to>
    <xdr:grpSp>
      <xdr:nvGrpSpPr>
        <xdr:cNvPr id="111" name="Olay Ekle" descr="Yeni bir etkinlik eklemek için seçin">
          <a:extLst>
            <a:ext uri="{FF2B5EF4-FFF2-40B4-BE49-F238E27FC236}">
              <a16:creationId xmlns:a16="http://schemas.microsoft.com/office/drawing/2014/main" id="{00000000-0008-0000-0000-00006F000000}"/>
            </a:ext>
          </a:extLst>
        </xdr:cNvPr>
        <xdr:cNvGrpSpPr/>
      </xdr:nvGrpSpPr>
      <xdr:grpSpPr>
        <a:xfrm>
          <a:off x="183888" y="4675654"/>
          <a:ext cx="1676400" cy="190500"/>
          <a:chOff x="298188" y="4809004"/>
          <a:chExt cx="1381125" cy="190500"/>
        </a:xfrm>
      </xdr:grpSpPr>
      <xdr:sp macro="" textlink="">
        <xdr:nvSpPr>
          <xdr:cNvPr id="112" name="Yuvarlatılmış Dikdörtgen 111">
            <a:hlinkClick xmlns:r="http://schemas.openxmlformats.org/officeDocument/2006/relationships" r:id="rId1" tooltip="Yeni bir etkinlik eklemek için seçin"/>
            <a:extLst>
              <a:ext uri="{FF2B5EF4-FFF2-40B4-BE49-F238E27FC236}">
                <a16:creationId xmlns:a16="http://schemas.microsoft.com/office/drawing/2014/main" id="{00000000-0008-0000-0000-000070000000}"/>
              </a:ext>
            </a:extLst>
          </xdr:cNvPr>
          <xdr:cNvSpPr/>
        </xdr:nvSpPr>
        <xdr:spPr>
          <a:xfrm>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tr" sz="900" b="1" baseline="0">
                <a:solidFill>
                  <a:schemeClr val="tx2"/>
                </a:solidFill>
                <a:effectLst/>
                <a:latin typeface="Calibri" panose="020F0502020204030204" pitchFamily="34" charset="0"/>
                <a:ea typeface="+mn-ea"/>
                <a:cs typeface="+mn-cs"/>
              </a:rPr>
              <a:t>ETKİNLİK</a:t>
            </a:r>
            <a:r>
              <a:rPr lang="tr" sz="900" b="1">
                <a:solidFill>
                  <a:schemeClr val="tx2"/>
                </a:solidFill>
                <a:effectLst/>
                <a:latin typeface="Calibri" panose="020F0502020204030204" pitchFamily="34" charset="0"/>
                <a:ea typeface="+mn-ea"/>
                <a:cs typeface="+mn-cs"/>
              </a:rPr>
              <a:t>EKLE</a:t>
            </a:r>
            <a:endParaRPr lang="en-US" sz="1000" b="1">
              <a:solidFill>
                <a:schemeClr val="tx2"/>
              </a:solidFill>
              <a:latin typeface="Calibri" panose="020F0502020204030204" pitchFamily="34" charset="0"/>
            </a:endParaRPr>
          </a:p>
        </xdr:txBody>
      </xdr:sp>
      <xdr:grpSp>
        <xdr:nvGrpSpPr>
          <xdr:cNvPr id="113" name="Olay Ekle">
            <a:extLst>
              <a:ext uri="{FF2B5EF4-FFF2-40B4-BE49-F238E27FC236}">
                <a16:creationId xmlns:a16="http://schemas.microsoft.com/office/drawing/2014/main" id="{00000000-0008-0000-0000-000071000000}"/>
              </a:ext>
            </a:extLst>
          </xdr:cNvPr>
          <xdr:cNvGrpSpPr>
            <a:grpSpLocks noChangeAspect="1"/>
          </xdr:cNvGrpSpPr>
        </xdr:nvGrpSpPr>
        <xdr:grpSpPr bwMode="auto">
          <a:xfrm>
            <a:off x="347124" y="4829174"/>
            <a:ext cx="146404" cy="152399"/>
            <a:chOff x="32" y="40"/>
            <a:chExt cx="15" cy="487"/>
          </a:xfrm>
        </xdr:grpSpPr>
        <xdr:sp macro="" textlink="">
          <xdr:nvSpPr>
            <xdr:cNvPr id="115" name="Dikdörtgen 15">
              <a:extLst>
                <a:ext uri="{FF2B5EF4-FFF2-40B4-BE49-F238E27FC236}">
                  <a16:creationId xmlns:a16="http://schemas.microsoft.com/office/drawing/2014/main" id="{00000000-0008-0000-0000-000073000000}"/>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16" name="Serbest Form 16">
              <a:extLst>
                <a:ext uri="{FF2B5EF4-FFF2-40B4-BE49-F238E27FC236}">
                  <a16:creationId xmlns:a16="http://schemas.microsoft.com/office/drawing/2014/main" id="{00000000-0008-0000-0000-000074000000}"/>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179579</xdr:colOff>
      <xdr:row>20</xdr:row>
      <xdr:rowOff>7845</xdr:rowOff>
    </xdr:from>
    <xdr:to>
      <xdr:col>2</xdr:col>
      <xdr:colOff>568787</xdr:colOff>
      <xdr:row>21</xdr:row>
      <xdr:rowOff>7845</xdr:rowOff>
    </xdr:to>
    <xdr:grpSp>
      <xdr:nvGrpSpPr>
        <xdr:cNvPr id="117" name="Saatleri Düzenle" descr="Zamanlayıcıdaki zaman aralıklarını düzenlemek için seçin">
          <a:extLst>
            <a:ext uri="{FF2B5EF4-FFF2-40B4-BE49-F238E27FC236}">
              <a16:creationId xmlns:a16="http://schemas.microsoft.com/office/drawing/2014/main" id="{00000000-0008-0000-0000-000075000000}"/>
            </a:ext>
          </a:extLst>
        </xdr:cNvPr>
        <xdr:cNvGrpSpPr/>
      </xdr:nvGrpSpPr>
      <xdr:grpSpPr>
        <a:xfrm>
          <a:off x="179579" y="4294095"/>
          <a:ext cx="1684608" cy="190500"/>
          <a:chOff x="303404" y="4513170"/>
          <a:chExt cx="1379808" cy="190500"/>
        </a:xfrm>
      </xdr:grpSpPr>
      <xdr:sp macro="" textlink="">
        <xdr:nvSpPr>
          <xdr:cNvPr id="118" name="Yuvarlatılmış Dikdörtgen 117">
            <a:hlinkClick xmlns:r="http://schemas.openxmlformats.org/officeDocument/2006/relationships" r:id="rId2" tooltip="Zaman aralıklarını düzenlemek için seçin"/>
            <a:extLst>
              <a:ext uri="{FF2B5EF4-FFF2-40B4-BE49-F238E27FC236}">
                <a16:creationId xmlns:a16="http://schemas.microsoft.com/office/drawing/2014/main" id="{00000000-0008-0000-0000-000076000000}"/>
              </a:ext>
            </a:extLst>
          </xdr:cNvPr>
          <xdr:cNvSpPr/>
        </xdr:nvSpPr>
        <xdr:spPr>
          <a:xfrm>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tr" sz="900" b="1">
                <a:solidFill>
                  <a:schemeClr val="tx2"/>
                </a:solidFill>
                <a:effectLst/>
                <a:latin typeface="Calibri" panose="020F0502020204030204" pitchFamily="34" charset="0"/>
                <a:ea typeface="+mn-ea"/>
                <a:cs typeface="+mn-cs"/>
              </a:rPr>
              <a:t>SAATLERİ DÜZENLE</a:t>
            </a:r>
            <a:endParaRPr lang="en-US" sz="1000" b="1">
              <a:solidFill>
                <a:schemeClr val="tx2"/>
              </a:solidFill>
              <a:latin typeface="Calibri" panose="020F0502020204030204" pitchFamily="34" charset="0"/>
            </a:endParaRPr>
          </a:p>
        </xdr:txBody>
      </xdr:sp>
      <xdr:grpSp>
        <xdr:nvGrpSpPr>
          <xdr:cNvPr id="119" name="Saatleri Düzenle">
            <a:extLst>
              <a:ext uri="{FF2B5EF4-FFF2-40B4-BE49-F238E27FC236}">
                <a16:creationId xmlns:a16="http://schemas.microsoft.com/office/drawing/2014/main" id="{00000000-0008-0000-0000-000077000000}"/>
              </a:ext>
            </a:extLst>
          </xdr:cNvPr>
          <xdr:cNvGrpSpPr>
            <a:grpSpLocks noChangeAspect="1"/>
          </xdr:cNvGrpSpPr>
        </xdr:nvGrpSpPr>
        <xdr:grpSpPr bwMode="auto">
          <a:xfrm>
            <a:off x="344034" y="4540255"/>
            <a:ext cx="132757" cy="134639"/>
            <a:chOff x="43" y="73"/>
            <a:chExt cx="41" cy="425"/>
          </a:xfrm>
        </xdr:grpSpPr>
        <xdr:sp macro="" textlink="">
          <xdr:nvSpPr>
            <xdr:cNvPr id="121" name="Dikdörtgen 20">
              <a:extLst>
                <a:ext uri="{FF2B5EF4-FFF2-40B4-BE49-F238E27FC236}">
                  <a16:creationId xmlns:a16="http://schemas.microsoft.com/office/drawing/2014/main" id="{00000000-0008-0000-0000-000079000000}"/>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22" name="Serbest Form 21">
              <a:extLst>
                <a:ext uri="{FF2B5EF4-FFF2-40B4-BE49-F238E27FC236}">
                  <a16:creationId xmlns:a16="http://schemas.microsoft.com/office/drawing/2014/main" id="{00000000-0008-0000-0000-00007A000000}"/>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17</xdr:row>
      <xdr:rowOff>112569</xdr:rowOff>
    </xdr:from>
    <xdr:to>
      <xdr:col>1</xdr:col>
      <xdr:colOff>296115</xdr:colOff>
      <xdr:row>19</xdr:row>
      <xdr:rowOff>14518</xdr:rowOff>
    </xdr:to>
    <xdr:grpSp>
      <xdr:nvGrpSpPr>
        <xdr:cNvPr id="123" name="Araç Kutusu Simgesi" descr="Evrak Çantası">
          <a:extLst>
            <a:ext uri="{FF2B5EF4-FFF2-40B4-BE49-F238E27FC236}">
              <a16:creationId xmlns:a16="http://schemas.microsoft.com/office/drawing/2014/main" id="{00000000-0008-0000-0000-00007B000000}"/>
            </a:ext>
          </a:extLst>
        </xdr:cNvPr>
        <xdr:cNvGrpSpPr>
          <a:grpSpLocks noChangeAspect="1"/>
        </xdr:cNvGrpSpPr>
      </xdr:nvGrpSpPr>
      <xdr:grpSpPr bwMode="auto">
        <a:xfrm>
          <a:off x="181255" y="3827319"/>
          <a:ext cx="295835" cy="282949"/>
          <a:chOff x="32" y="131"/>
          <a:chExt cx="31" cy="402"/>
        </a:xfrm>
      </xdr:grpSpPr>
      <xdr:sp macro="" textlink="">
        <xdr:nvSpPr>
          <xdr:cNvPr id="125" name="Dikdörtgen 25">
            <a:extLst>
              <a:ext uri="{FF2B5EF4-FFF2-40B4-BE49-F238E27FC236}">
                <a16:creationId xmlns:a16="http://schemas.microsoft.com/office/drawing/2014/main" id="{00000000-0008-0000-0000-00007D000000}"/>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26" name="Dikdörtgen 26">
            <a:extLst>
              <a:ext uri="{FF2B5EF4-FFF2-40B4-BE49-F238E27FC236}">
                <a16:creationId xmlns:a16="http://schemas.microsoft.com/office/drawing/2014/main" id="{00000000-0008-0000-0000-00007E000000}"/>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txBody>
          <a:bodyPr/>
          <a:lstStyle/>
          <a:p>
            <a:endParaRPr lang="en-US"/>
          </a:p>
        </xdr:txBody>
      </xdr:sp>
      <xdr:sp macro="" textlink="">
        <xdr:nvSpPr>
          <xdr:cNvPr id="127" name="Serbest Form 27">
            <a:extLst>
              <a:ext uri="{FF2B5EF4-FFF2-40B4-BE49-F238E27FC236}">
                <a16:creationId xmlns:a16="http://schemas.microsoft.com/office/drawing/2014/main" id="{00000000-0008-0000-0000-00007F000000}"/>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twoCellAnchor editAs="oneCell">
    <xdr:from>
      <xdr:col>4</xdr:col>
      <xdr:colOff>86590</xdr:colOff>
      <xdr:row>1</xdr:row>
      <xdr:rowOff>19915</xdr:rowOff>
    </xdr:from>
    <xdr:to>
      <xdr:col>4</xdr:col>
      <xdr:colOff>404249</xdr:colOff>
      <xdr:row>1</xdr:row>
      <xdr:rowOff>334586</xdr:rowOff>
    </xdr:to>
    <xdr:grpSp>
      <xdr:nvGrpSpPr>
        <xdr:cNvPr id="155" name="Saat Simgesi" descr="Saat">
          <a:extLst>
            <a:ext uri="{FF2B5EF4-FFF2-40B4-BE49-F238E27FC236}">
              <a16:creationId xmlns:a16="http://schemas.microsoft.com/office/drawing/2014/main" id="{00000000-0008-0000-0000-00009B000000}"/>
            </a:ext>
          </a:extLst>
        </xdr:cNvPr>
        <xdr:cNvGrpSpPr>
          <a:grpSpLocks noChangeAspect="1"/>
        </xdr:cNvGrpSpPr>
      </xdr:nvGrpSpPr>
      <xdr:grpSpPr bwMode="auto">
        <a:xfrm>
          <a:off x="2763115" y="524740"/>
          <a:ext cx="317659" cy="314671"/>
          <a:chOff x="270" y="53"/>
          <a:chExt cx="29" cy="29"/>
        </a:xfrm>
      </xdr:grpSpPr>
      <xdr:sp macro="" textlink="">
        <xdr:nvSpPr>
          <xdr:cNvPr id="157" name="Dikdörtgen 9">
            <a:extLst>
              <a:ext uri="{FF2B5EF4-FFF2-40B4-BE49-F238E27FC236}">
                <a16:creationId xmlns:a16="http://schemas.microsoft.com/office/drawing/2014/main" id="{00000000-0008-0000-0000-00009D000000}"/>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58" name="Serbest Form 10">
            <a:extLst>
              <a:ext uri="{FF2B5EF4-FFF2-40B4-BE49-F238E27FC236}">
                <a16:creationId xmlns:a16="http://schemas.microsoft.com/office/drawing/2014/main" id="{00000000-0008-0000-0000-00009E000000}"/>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59" name="Dikdörtgen 11">
            <a:extLst>
              <a:ext uri="{FF2B5EF4-FFF2-40B4-BE49-F238E27FC236}">
                <a16:creationId xmlns:a16="http://schemas.microsoft.com/office/drawing/2014/main" id="{00000000-0008-0000-0000-00009F000000}"/>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0" name="Dikdörtgen 12">
            <a:extLst>
              <a:ext uri="{FF2B5EF4-FFF2-40B4-BE49-F238E27FC236}">
                <a16:creationId xmlns:a16="http://schemas.microsoft.com/office/drawing/2014/main" id="{00000000-0008-0000-0000-0000A0000000}"/>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1" name="Dikdörtgen 13">
            <a:extLst>
              <a:ext uri="{FF2B5EF4-FFF2-40B4-BE49-F238E27FC236}">
                <a16:creationId xmlns:a16="http://schemas.microsoft.com/office/drawing/2014/main" id="{00000000-0008-0000-0000-0000A100000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2" name="Dikdörtgen 14">
            <a:extLst>
              <a:ext uri="{FF2B5EF4-FFF2-40B4-BE49-F238E27FC236}">
                <a16:creationId xmlns:a16="http://schemas.microsoft.com/office/drawing/2014/main" id="{00000000-0008-0000-0000-0000A2000000}"/>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3" name="Serbest Form 15">
            <a:extLst>
              <a:ext uri="{FF2B5EF4-FFF2-40B4-BE49-F238E27FC236}">
                <a16:creationId xmlns:a16="http://schemas.microsoft.com/office/drawing/2014/main"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64" name="Serbest Form 16">
            <a:extLst>
              <a:ext uri="{FF2B5EF4-FFF2-40B4-BE49-F238E27FC236}">
                <a16:creationId xmlns:a16="http://schemas.microsoft.com/office/drawing/2014/main"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65" name="Serbest Form 17">
            <a:extLst>
              <a:ext uri="{FF2B5EF4-FFF2-40B4-BE49-F238E27FC236}">
                <a16:creationId xmlns:a16="http://schemas.microsoft.com/office/drawing/2014/main"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166" name="Serbest Form 18">
            <a:extLst>
              <a:ext uri="{FF2B5EF4-FFF2-40B4-BE49-F238E27FC236}">
                <a16:creationId xmlns:a16="http://schemas.microsoft.com/office/drawing/2014/main"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167" name="Serbest Form 19">
            <a:extLst>
              <a:ext uri="{FF2B5EF4-FFF2-40B4-BE49-F238E27FC236}">
                <a16:creationId xmlns:a16="http://schemas.microsoft.com/office/drawing/2014/main"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168" name="Serbest Form 20">
            <a:extLst>
              <a:ext uri="{FF2B5EF4-FFF2-40B4-BE49-F238E27FC236}">
                <a16:creationId xmlns:a16="http://schemas.microsoft.com/office/drawing/2014/main"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169" name="Serbest Form 21">
            <a:extLst>
              <a:ext uri="{FF2B5EF4-FFF2-40B4-BE49-F238E27FC236}">
                <a16:creationId xmlns:a16="http://schemas.microsoft.com/office/drawing/2014/main"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170" name="Serbest Form 22">
            <a:extLst>
              <a:ext uri="{FF2B5EF4-FFF2-40B4-BE49-F238E27FC236}">
                <a16:creationId xmlns:a16="http://schemas.microsoft.com/office/drawing/2014/main"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171" name="Serbest Form 23">
            <a:extLst>
              <a:ext uri="{FF2B5EF4-FFF2-40B4-BE49-F238E27FC236}">
                <a16:creationId xmlns:a16="http://schemas.microsoft.com/office/drawing/2014/main"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7</xdr:col>
      <xdr:colOff>95034</xdr:colOff>
      <xdr:row>1</xdr:row>
      <xdr:rowOff>29440</xdr:rowOff>
    </xdr:from>
    <xdr:to>
      <xdr:col>7</xdr:col>
      <xdr:colOff>527581</xdr:colOff>
      <xdr:row>1</xdr:row>
      <xdr:rowOff>322203</xdr:rowOff>
    </xdr:to>
    <xdr:grpSp>
      <xdr:nvGrpSpPr>
        <xdr:cNvPr id="172" name="Kamera Simgesi" descr="Kamera">
          <a:extLst>
            <a:ext uri="{FF2B5EF4-FFF2-40B4-BE49-F238E27FC236}">
              <a16:creationId xmlns:a16="http://schemas.microsoft.com/office/drawing/2014/main" id="{00000000-0008-0000-0000-0000AC000000}"/>
            </a:ext>
          </a:extLst>
        </xdr:cNvPr>
        <xdr:cNvGrpSpPr>
          <a:grpSpLocks noChangeAspect="1"/>
        </xdr:cNvGrpSpPr>
      </xdr:nvGrpSpPr>
      <xdr:grpSpPr bwMode="auto">
        <a:xfrm>
          <a:off x="5848134" y="534265"/>
          <a:ext cx="432547" cy="292763"/>
          <a:chOff x="306" y="55"/>
          <a:chExt cx="291" cy="27"/>
        </a:xfrm>
      </xdr:grpSpPr>
      <xdr:sp macro="" textlink="">
        <xdr:nvSpPr>
          <xdr:cNvPr id="174" name="Dikdörtgen 27">
            <a:extLst>
              <a:ext uri="{FF2B5EF4-FFF2-40B4-BE49-F238E27FC236}">
                <a16:creationId xmlns:a16="http://schemas.microsoft.com/office/drawing/2014/main" id="{00000000-0008-0000-0000-0000AE000000}"/>
              </a:ext>
            </a:extLst>
          </xdr:cNvPr>
          <xdr:cNvSpPr>
            <a:spLocks noChangeArrowheads="1"/>
          </xdr:cNvSpPr>
        </xdr:nvSpPr>
        <xdr:spPr bwMode="auto">
          <a:xfrm>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75" name="Dikdörtgen 28">
            <a:extLst>
              <a:ext uri="{FF2B5EF4-FFF2-40B4-BE49-F238E27FC236}">
                <a16:creationId xmlns:a16="http://schemas.microsoft.com/office/drawing/2014/main" id="{00000000-0008-0000-0000-0000AF000000}"/>
              </a:ext>
            </a:extLst>
          </xdr:cNvPr>
          <xdr:cNvSpPr>
            <a:spLocks noChangeArrowheads="1"/>
          </xdr:cNvSpPr>
        </xdr:nvSpPr>
        <xdr:spPr bwMode="auto">
          <a:xfrm>
            <a:off x="308" y="59"/>
            <a:ext cx="288" cy="2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76" name="Serbest Form 29">
            <a:extLst>
              <a:ext uri="{FF2B5EF4-FFF2-40B4-BE49-F238E27FC236}">
                <a16:creationId xmlns:a16="http://schemas.microsoft.com/office/drawing/2014/main" id="{00000000-0008-0000-0000-0000B0000000}"/>
              </a:ext>
            </a:extLst>
          </xdr:cNvPr>
          <xdr:cNvSpPr>
            <a:spLocks noEditPoints="1"/>
          </xdr:cNvSpPr>
        </xdr:nvSpPr>
        <xdr:spPr bwMode="auto">
          <a:xfrm>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sp>
    </xdr:grpSp>
    <xdr:clientData/>
  </xdr:twoCellAnchor>
  <xdr:twoCellAnchor editAs="oneCell">
    <xdr:from>
      <xdr:col>11</xdr:col>
      <xdr:colOff>57150</xdr:colOff>
      <xdr:row>1</xdr:row>
      <xdr:rowOff>19915</xdr:rowOff>
    </xdr:from>
    <xdr:to>
      <xdr:col>12</xdr:col>
      <xdr:colOff>206528</xdr:colOff>
      <xdr:row>1</xdr:row>
      <xdr:rowOff>301724</xdr:rowOff>
    </xdr:to>
    <xdr:grpSp>
      <xdr:nvGrpSpPr>
        <xdr:cNvPr id="177" name="Notlar Simgesi" descr="Not kutusu">
          <a:extLst>
            <a:ext uri="{FF2B5EF4-FFF2-40B4-BE49-F238E27FC236}">
              <a16:creationId xmlns:a16="http://schemas.microsoft.com/office/drawing/2014/main" id="{00000000-0008-0000-0000-0000B1000000}"/>
            </a:ext>
          </a:extLst>
        </xdr:cNvPr>
        <xdr:cNvGrpSpPr>
          <a:grpSpLocks noChangeAspect="1"/>
        </xdr:cNvGrpSpPr>
      </xdr:nvGrpSpPr>
      <xdr:grpSpPr bwMode="auto">
        <a:xfrm>
          <a:off x="9391650" y="524740"/>
          <a:ext cx="368453" cy="281809"/>
          <a:chOff x="89" y="56"/>
          <a:chExt cx="781" cy="26"/>
        </a:xfrm>
      </xdr:grpSpPr>
      <xdr:sp macro="" textlink="">
        <xdr:nvSpPr>
          <xdr:cNvPr id="179" name="Dikdörtgen 33">
            <a:extLst>
              <a:ext uri="{FF2B5EF4-FFF2-40B4-BE49-F238E27FC236}">
                <a16:creationId xmlns:a16="http://schemas.microsoft.com/office/drawing/2014/main" id="{00000000-0008-0000-0000-0000B3000000}"/>
              </a:ext>
            </a:extLst>
          </xdr:cNvPr>
          <xdr:cNvSpPr>
            <a:spLocks noChangeArrowheads="1"/>
          </xdr:cNvSpPr>
        </xdr:nvSpPr>
        <xdr:spPr bwMode="auto">
          <a:xfrm>
            <a:off x="89" y="56"/>
            <a:ext cx="781" cy="2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80" name="Serbest Form 34">
            <a:extLst>
              <a:ext uri="{FF2B5EF4-FFF2-40B4-BE49-F238E27FC236}">
                <a16:creationId xmlns:a16="http://schemas.microsoft.com/office/drawing/2014/main" id="{00000000-0008-0000-0000-0000B4000000}"/>
              </a:ext>
            </a:extLst>
          </xdr:cNvPr>
          <xdr:cNvSpPr>
            <a:spLocks/>
          </xdr:cNvSpPr>
        </xdr:nvSpPr>
        <xdr:spPr bwMode="auto">
          <a:xfrm>
            <a:off x="90" y="58"/>
            <a:ext cx="778" cy="20"/>
          </a:xfrm>
          <a:custGeom>
            <a:avLst/>
            <a:gdLst>
              <a:gd name="T0" fmla="*/ 628 w 2980"/>
              <a:gd name="T1" fmla="*/ 0 h 2233"/>
              <a:gd name="T2" fmla="*/ 2372 w 2980"/>
              <a:gd name="T3" fmla="*/ 42 h 2233"/>
              <a:gd name="T4" fmla="*/ 2980 w 2980"/>
              <a:gd name="T5" fmla="*/ 2149 h 2233"/>
              <a:gd name="T6" fmla="*/ 0 w 2980"/>
              <a:gd name="T7" fmla="*/ 2233 h 2233"/>
              <a:gd name="T8" fmla="*/ 628 w 2980"/>
              <a:gd name="T9" fmla="*/ 0 h 2233"/>
            </a:gdLst>
            <a:ahLst/>
            <a:cxnLst>
              <a:cxn ang="0">
                <a:pos x="T0" y="T1"/>
              </a:cxn>
              <a:cxn ang="0">
                <a:pos x="T2" y="T3"/>
              </a:cxn>
              <a:cxn ang="0">
                <a:pos x="T4" y="T5"/>
              </a:cxn>
              <a:cxn ang="0">
                <a:pos x="T6" y="T7"/>
              </a:cxn>
              <a:cxn ang="0">
                <a:pos x="T8" y="T9"/>
              </a:cxn>
            </a:cxnLst>
            <a:rect l="0" t="0" r="r" b="b"/>
            <a:pathLst>
              <a:path w="2980" h="2233">
                <a:moveTo>
                  <a:pt x="628" y="0"/>
                </a:moveTo>
                <a:lnTo>
                  <a:pt x="2372" y="42"/>
                </a:lnTo>
                <a:lnTo>
                  <a:pt x="2980" y="2149"/>
                </a:lnTo>
                <a:lnTo>
                  <a:pt x="0" y="2233"/>
                </a:lnTo>
                <a:lnTo>
                  <a:pt x="628" y="0"/>
                </a:lnTo>
                <a:close/>
              </a:path>
            </a:pathLst>
          </a:custGeom>
          <a:solidFill>
            <a:srgbClr val="FFFFFF"/>
          </a:solidFill>
          <a:ln w="0">
            <a:noFill/>
            <a:prstDash val="solid"/>
            <a:round/>
            <a:headEnd/>
            <a:tailEnd/>
          </a:ln>
        </xdr:spPr>
      </xdr:sp>
      <xdr:sp macro="" textlink="">
        <xdr:nvSpPr>
          <xdr:cNvPr id="181" name="Serbest Form 35">
            <a:extLst>
              <a:ext uri="{FF2B5EF4-FFF2-40B4-BE49-F238E27FC236}">
                <a16:creationId xmlns:a16="http://schemas.microsoft.com/office/drawing/2014/main" id="{00000000-0008-0000-0000-0000B5000000}"/>
              </a:ext>
            </a:extLst>
          </xdr:cNvPr>
          <xdr:cNvSpPr>
            <a:spLocks noEditPoints="1"/>
          </xdr:cNvSpPr>
        </xdr:nvSpPr>
        <xdr:spPr bwMode="auto">
          <a:xfrm>
            <a:off x="89" y="56"/>
            <a:ext cx="780" cy="26"/>
          </a:xfrm>
          <a:custGeom>
            <a:avLst/>
            <a:gdLst>
              <a:gd name="T0" fmla="*/ 1407 w 3234"/>
              <a:gd name="T1" fmla="*/ 575 h 2894"/>
              <a:gd name="T2" fmla="*/ 1857 w 3234"/>
              <a:gd name="T3" fmla="*/ 575 h 2894"/>
              <a:gd name="T4" fmla="*/ 1857 w 3234"/>
              <a:gd name="T5" fmla="*/ 1110 h 2894"/>
              <a:gd name="T6" fmla="*/ 2278 w 3234"/>
              <a:gd name="T7" fmla="*/ 1110 h 2894"/>
              <a:gd name="T8" fmla="*/ 1631 w 3234"/>
              <a:gd name="T9" fmla="*/ 1894 h 2894"/>
              <a:gd name="T10" fmla="*/ 985 w 3234"/>
              <a:gd name="T11" fmla="*/ 1110 h 2894"/>
              <a:gd name="T12" fmla="*/ 1407 w 3234"/>
              <a:gd name="T13" fmla="*/ 1110 h 2894"/>
              <a:gd name="T14" fmla="*/ 1407 w 3234"/>
              <a:gd name="T15" fmla="*/ 575 h 2894"/>
              <a:gd name="T16" fmla="*/ 892 w 3234"/>
              <a:gd name="T17" fmla="*/ 349 h 2894"/>
              <a:gd name="T18" fmla="*/ 357 w 3234"/>
              <a:gd name="T19" fmla="*/ 1736 h 2894"/>
              <a:gd name="T20" fmla="*/ 1017 w 3234"/>
              <a:gd name="T21" fmla="*/ 1736 h 2894"/>
              <a:gd name="T22" fmla="*/ 1017 w 3234"/>
              <a:gd name="T23" fmla="*/ 2122 h 2894"/>
              <a:gd name="T24" fmla="*/ 1020 w 3234"/>
              <a:gd name="T25" fmla="*/ 2155 h 2894"/>
              <a:gd name="T26" fmla="*/ 1029 w 3234"/>
              <a:gd name="T27" fmla="*/ 2186 h 2894"/>
              <a:gd name="T28" fmla="*/ 1042 w 3234"/>
              <a:gd name="T29" fmla="*/ 2214 h 2894"/>
              <a:gd name="T30" fmla="*/ 1061 w 3234"/>
              <a:gd name="T31" fmla="*/ 2240 h 2894"/>
              <a:gd name="T32" fmla="*/ 1083 w 3234"/>
              <a:gd name="T33" fmla="*/ 2262 h 2894"/>
              <a:gd name="T34" fmla="*/ 1108 w 3234"/>
              <a:gd name="T35" fmla="*/ 2280 h 2894"/>
              <a:gd name="T36" fmla="*/ 1137 w 3234"/>
              <a:gd name="T37" fmla="*/ 2294 h 2894"/>
              <a:gd name="T38" fmla="*/ 1168 w 3234"/>
              <a:gd name="T39" fmla="*/ 2302 h 2894"/>
              <a:gd name="T40" fmla="*/ 1201 w 3234"/>
              <a:gd name="T41" fmla="*/ 2305 h 2894"/>
              <a:gd name="T42" fmla="*/ 2033 w 3234"/>
              <a:gd name="T43" fmla="*/ 2305 h 2894"/>
              <a:gd name="T44" fmla="*/ 2066 w 3234"/>
              <a:gd name="T45" fmla="*/ 2302 h 2894"/>
              <a:gd name="T46" fmla="*/ 2097 w 3234"/>
              <a:gd name="T47" fmla="*/ 2294 h 2894"/>
              <a:gd name="T48" fmla="*/ 2125 w 3234"/>
              <a:gd name="T49" fmla="*/ 2280 h 2894"/>
              <a:gd name="T50" fmla="*/ 2151 w 3234"/>
              <a:gd name="T51" fmla="*/ 2262 h 2894"/>
              <a:gd name="T52" fmla="*/ 2173 w 3234"/>
              <a:gd name="T53" fmla="*/ 2240 h 2894"/>
              <a:gd name="T54" fmla="*/ 2191 w 3234"/>
              <a:gd name="T55" fmla="*/ 2214 h 2894"/>
              <a:gd name="T56" fmla="*/ 2205 w 3234"/>
              <a:gd name="T57" fmla="*/ 2186 h 2894"/>
              <a:gd name="T58" fmla="*/ 2213 w 3234"/>
              <a:gd name="T59" fmla="*/ 2155 h 2894"/>
              <a:gd name="T60" fmla="*/ 2216 w 3234"/>
              <a:gd name="T61" fmla="*/ 2122 h 2894"/>
              <a:gd name="T62" fmla="*/ 2216 w 3234"/>
              <a:gd name="T63" fmla="*/ 1736 h 2894"/>
              <a:gd name="T64" fmla="*/ 2884 w 3234"/>
              <a:gd name="T65" fmla="*/ 1736 h 2894"/>
              <a:gd name="T66" fmla="*/ 2342 w 3234"/>
              <a:gd name="T67" fmla="*/ 349 h 2894"/>
              <a:gd name="T68" fmla="*/ 892 w 3234"/>
              <a:gd name="T69" fmla="*/ 349 h 2894"/>
              <a:gd name="T70" fmla="*/ 653 w 3234"/>
              <a:gd name="T71" fmla="*/ 0 h 2894"/>
              <a:gd name="T72" fmla="*/ 2580 w 3234"/>
              <a:gd name="T73" fmla="*/ 0 h 2894"/>
              <a:gd name="T74" fmla="*/ 3234 w 3234"/>
              <a:gd name="T75" fmla="*/ 1675 h 2894"/>
              <a:gd name="T76" fmla="*/ 3234 w 3234"/>
              <a:gd name="T77" fmla="*/ 2894 h 2894"/>
              <a:gd name="T78" fmla="*/ 0 w 3234"/>
              <a:gd name="T79" fmla="*/ 2894 h 2894"/>
              <a:gd name="T80" fmla="*/ 0 w 3234"/>
              <a:gd name="T81" fmla="*/ 1693 h 2894"/>
              <a:gd name="T82" fmla="*/ 653 w 3234"/>
              <a:gd name="T83" fmla="*/ 0 h 28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234" h="2894">
                <a:moveTo>
                  <a:pt x="1407" y="575"/>
                </a:moveTo>
                <a:lnTo>
                  <a:pt x="1857" y="575"/>
                </a:lnTo>
                <a:lnTo>
                  <a:pt x="1857" y="1110"/>
                </a:lnTo>
                <a:lnTo>
                  <a:pt x="2278" y="1110"/>
                </a:lnTo>
                <a:lnTo>
                  <a:pt x="1631" y="1894"/>
                </a:lnTo>
                <a:lnTo>
                  <a:pt x="985" y="1110"/>
                </a:lnTo>
                <a:lnTo>
                  <a:pt x="1407" y="1110"/>
                </a:lnTo>
                <a:lnTo>
                  <a:pt x="1407" y="575"/>
                </a:lnTo>
                <a:close/>
                <a:moveTo>
                  <a:pt x="892" y="349"/>
                </a:moveTo>
                <a:lnTo>
                  <a:pt x="357" y="1736"/>
                </a:lnTo>
                <a:lnTo>
                  <a:pt x="1017" y="1736"/>
                </a:lnTo>
                <a:lnTo>
                  <a:pt x="1017" y="2122"/>
                </a:lnTo>
                <a:lnTo>
                  <a:pt x="1020" y="2155"/>
                </a:lnTo>
                <a:lnTo>
                  <a:pt x="1029" y="2186"/>
                </a:lnTo>
                <a:lnTo>
                  <a:pt x="1042" y="2214"/>
                </a:lnTo>
                <a:lnTo>
                  <a:pt x="1061" y="2240"/>
                </a:lnTo>
                <a:lnTo>
                  <a:pt x="1083" y="2262"/>
                </a:lnTo>
                <a:lnTo>
                  <a:pt x="1108" y="2280"/>
                </a:lnTo>
                <a:lnTo>
                  <a:pt x="1137" y="2294"/>
                </a:lnTo>
                <a:lnTo>
                  <a:pt x="1168" y="2302"/>
                </a:lnTo>
                <a:lnTo>
                  <a:pt x="1201" y="2305"/>
                </a:lnTo>
                <a:lnTo>
                  <a:pt x="2033" y="2305"/>
                </a:lnTo>
                <a:lnTo>
                  <a:pt x="2066" y="2302"/>
                </a:lnTo>
                <a:lnTo>
                  <a:pt x="2097" y="2294"/>
                </a:lnTo>
                <a:lnTo>
                  <a:pt x="2125" y="2280"/>
                </a:lnTo>
                <a:lnTo>
                  <a:pt x="2151" y="2262"/>
                </a:lnTo>
                <a:lnTo>
                  <a:pt x="2173" y="2240"/>
                </a:lnTo>
                <a:lnTo>
                  <a:pt x="2191" y="2214"/>
                </a:lnTo>
                <a:lnTo>
                  <a:pt x="2205" y="2186"/>
                </a:lnTo>
                <a:lnTo>
                  <a:pt x="2213" y="2155"/>
                </a:lnTo>
                <a:lnTo>
                  <a:pt x="2216" y="2122"/>
                </a:lnTo>
                <a:lnTo>
                  <a:pt x="2216" y="1736"/>
                </a:lnTo>
                <a:lnTo>
                  <a:pt x="2884" y="1736"/>
                </a:lnTo>
                <a:lnTo>
                  <a:pt x="2342" y="349"/>
                </a:lnTo>
                <a:lnTo>
                  <a:pt x="892" y="349"/>
                </a:lnTo>
                <a:close/>
                <a:moveTo>
                  <a:pt x="653" y="0"/>
                </a:moveTo>
                <a:lnTo>
                  <a:pt x="2580" y="0"/>
                </a:lnTo>
                <a:lnTo>
                  <a:pt x="3234" y="1675"/>
                </a:lnTo>
                <a:lnTo>
                  <a:pt x="3234" y="2894"/>
                </a:lnTo>
                <a:lnTo>
                  <a:pt x="0" y="2894"/>
                </a:lnTo>
                <a:lnTo>
                  <a:pt x="0" y="1693"/>
                </a:lnTo>
                <a:lnTo>
                  <a:pt x="653" y="0"/>
                </a:lnTo>
                <a:close/>
              </a:path>
            </a:pathLst>
          </a:custGeom>
          <a:solidFill>
            <a:schemeClr val="accent1"/>
          </a:solidFill>
          <a:ln w="0">
            <a:noFill/>
            <a:prstDash val="solid"/>
            <a:round/>
            <a:headEnd/>
            <a:tailEnd/>
          </a:ln>
        </xdr:spPr>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99793</xdr:colOff>
      <xdr:row>10</xdr:row>
      <xdr:rowOff>182654</xdr:rowOff>
    </xdr:from>
    <xdr:to>
      <xdr:col>2</xdr:col>
      <xdr:colOff>1059643</xdr:colOff>
      <xdr:row>11</xdr:row>
      <xdr:rowOff>163043</xdr:rowOff>
    </xdr:to>
    <xdr:sp macro="" textlink="">
      <xdr:nvSpPr>
        <xdr:cNvPr id="2" name="Panoyu Düzenle" descr="Günlük Programı görüntülemek için gezinti düğmesi">
          <a:hlinkClick xmlns:r="http://schemas.openxmlformats.org/officeDocument/2006/relationships" r:id="rId1" tooltip="Günlük programı görüntülemek için seçin"/>
          <a:extLst>
            <a:ext uri="{FF2B5EF4-FFF2-40B4-BE49-F238E27FC236}">
              <a16:creationId xmlns:a16="http://schemas.microsoft.com/office/drawing/2014/main" id="{00000000-0008-0000-0100-000002000000}"/>
            </a:ext>
          </a:extLst>
        </xdr:cNvPr>
        <xdr:cNvSpPr/>
      </xdr:nvSpPr>
      <xdr:spPr>
        <a:xfrm>
          <a:off x="280768" y="2573429"/>
          <a:ext cx="2160000"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tr" sz="900" b="1" baseline="0">
              <a:solidFill>
                <a:schemeClr val="tx2"/>
              </a:solidFill>
              <a:effectLst/>
              <a:latin typeface="Calibri" panose="020F0502020204030204" pitchFamily="34" charset="0"/>
              <a:ea typeface="+mn-ea"/>
              <a:cs typeface="+mn-cs"/>
            </a:rPr>
            <a:t>GÜNLÜK</a:t>
          </a:r>
          <a:r>
            <a:rPr lang="tr" sz="900" b="1">
              <a:solidFill>
                <a:schemeClr val="tx2"/>
              </a:solidFill>
              <a:effectLst/>
              <a:latin typeface="Calibri" panose="020F0502020204030204" pitchFamily="34" charset="0"/>
              <a:ea typeface="+mn-ea"/>
              <a:cs typeface="+mn-cs"/>
            </a:rPr>
            <a:t>PROGRAMI</a:t>
          </a:r>
          <a:r>
            <a:rPr lang="tr" sz="1000" b="1" baseline="0">
              <a:solidFill>
                <a:schemeClr val="tx2"/>
              </a:solidFill>
              <a:effectLst/>
              <a:latin typeface="Calibri" panose="020F0502020204030204" pitchFamily="34" charset="0"/>
              <a:ea typeface="+mn-ea"/>
              <a:cs typeface="+mn-cs"/>
            </a:rPr>
            <a:t>GÖRÜNTÜLE</a:t>
          </a:r>
          <a:endParaRPr lang="en-US" sz="1000" b="1">
            <a:solidFill>
              <a:schemeClr val="tx2"/>
            </a:solidFill>
            <a:effectLst/>
            <a:latin typeface="Calibri" panose="020F0502020204030204" pitchFamily="34" charset="0"/>
            <a:ea typeface="+mn-ea"/>
            <a:cs typeface="+mn-cs"/>
          </a:endParaRPr>
        </a:p>
      </xdr:txBody>
    </xdr:sp>
    <xdr:clientData fPrintsWithSheet="0"/>
  </xdr:twoCellAnchor>
  <xdr:twoCellAnchor editAs="oneCell">
    <xdr:from>
      <xdr:col>1</xdr:col>
      <xdr:colOff>107016</xdr:colOff>
      <xdr:row>9</xdr:row>
      <xdr:rowOff>21292</xdr:rowOff>
    </xdr:from>
    <xdr:to>
      <xdr:col>2</xdr:col>
      <xdr:colOff>1066866</xdr:colOff>
      <xdr:row>10</xdr:row>
      <xdr:rowOff>1681</xdr:rowOff>
    </xdr:to>
    <xdr:sp macro="" textlink="">
      <xdr:nvSpPr>
        <xdr:cNvPr id="3" name="Saatleri Düzenle" descr="Zamanlayıcı saat aralıklarını düzenlemek için gezinti düğmesi">
          <a:hlinkClick xmlns:r="http://schemas.openxmlformats.org/officeDocument/2006/relationships" r:id="rId2" tooltip="Zaman aralıklarını düzenlemek için seçin"/>
          <a:extLst>
            <a:ext uri="{FF2B5EF4-FFF2-40B4-BE49-F238E27FC236}">
              <a16:creationId xmlns:a16="http://schemas.microsoft.com/office/drawing/2014/main" id="{00000000-0008-0000-0100-000003000000}"/>
            </a:ext>
          </a:extLst>
        </xdr:cNvPr>
        <xdr:cNvSpPr/>
      </xdr:nvSpPr>
      <xdr:spPr>
        <a:xfrm>
          <a:off x="287991" y="2221567"/>
          <a:ext cx="2160000"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tr" sz="1000" b="1">
              <a:solidFill>
                <a:schemeClr val="tx2"/>
              </a:solidFill>
              <a:effectLst/>
              <a:latin typeface="Calibri" panose="020F0502020204030204" pitchFamily="34" charset="0"/>
              <a:ea typeface="+mn-ea"/>
              <a:cs typeface="+mn-cs"/>
            </a:rPr>
            <a:t>SAATLERİ DÜZENLE</a:t>
          </a:r>
        </a:p>
      </xdr:txBody>
    </xdr:sp>
    <xdr:clientData fPrintsWithSheet="0"/>
  </xdr:twoCellAnchor>
  <xdr:twoCellAnchor editAs="oneCell">
    <xdr:from>
      <xdr:col>4</xdr:col>
      <xdr:colOff>104775</xdr:colOff>
      <xdr:row>1</xdr:row>
      <xdr:rowOff>85725</xdr:rowOff>
    </xdr:from>
    <xdr:to>
      <xdr:col>4</xdr:col>
      <xdr:colOff>295275</xdr:colOff>
      <xdr:row>1</xdr:row>
      <xdr:rowOff>266700</xdr:rowOff>
    </xdr:to>
    <xdr:grpSp>
      <xdr:nvGrpSpPr>
        <xdr:cNvPr id="2051" name="Tarih Simgesi" descr="Takvim">
          <a:extLst>
            <a:ext uri="{FF2B5EF4-FFF2-40B4-BE49-F238E27FC236}">
              <a16:creationId xmlns:a16="http://schemas.microsoft.com/office/drawing/2014/main" id="{00000000-0008-0000-0100-000003080000}"/>
            </a:ext>
          </a:extLst>
        </xdr:cNvPr>
        <xdr:cNvGrpSpPr>
          <a:grpSpLocks noChangeAspect="1"/>
        </xdr:cNvGrpSpPr>
      </xdr:nvGrpSpPr>
      <xdr:grpSpPr bwMode="auto">
        <a:xfrm>
          <a:off x="3019425" y="590550"/>
          <a:ext cx="190500" cy="180975"/>
          <a:chOff x="223" y="69"/>
          <a:chExt cx="20" cy="19"/>
        </a:xfrm>
      </xdr:grpSpPr>
      <xdr:sp macro="" textlink="">
        <xdr:nvSpPr>
          <xdr:cNvPr id="2052" name="Dikdörtgen 4">
            <a:extLst>
              <a:ext uri="{FF2B5EF4-FFF2-40B4-BE49-F238E27FC236}">
                <a16:creationId xmlns:a16="http://schemas.microsoft.com/office/drawing/2014/main" id="{00000000-0008-0000-0100-000004080000}"/>
              </a:ext>
            </a:extLst>
          </xdr:cNvPr>
          <xdr:cNvSpPr>
            <a:spLocks noChangeArrowheads="1"/>
          </xdr:cNvSpPr>
        </xdr:nvSpPr>
        <xdr:spPr bwMode="auto">
          <a:xfrm>
            <a:off x="223" y="69"/>
            <a:ext cx="20"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2053" name="Serbest Form 5">
            <a:extLst>
              <a:ext uri="{FF2B5EF4-FFF2-40B4-BE49-F238E27FC236}">
                <a16:creationId xmlns:a16="http://schemas.microsoft.com/office/drawing/2014/main" id="{00000000-0008-0000-0100-000005080000}"/>
              </a:ext>
            </a:extLst>
          </xdr:cNvPr>
          <xdr:cNvSpPr>
            <a:spLocks noEditPoints="1"/>
          </xdr:cNvSpPr>
        </xdr:nvSpPr>
        <xdr:spPr bwMode="auto">
          <a:xfrm>
            <a:off x="223" y="69"/>
            <a:ext cx="19" cy="19"/>
          </a:xfrm>
          <a:custGeom>
            <a:avLst/>
            <a:gdLst>
              <a:gd name="T0" fmla="*/ 2030 w 3130"/>
              <a:gd name="T1" fmla="*/ 1582 h 3097"/>
              <a:gd name="T2" fmla="*/ 2421 w 3130"/>
              <a:gd name="T3" fmla="*/ 2131 h 3097"/>
              <a:gd name="T4" fmla="*/ 2030 w 3130"/>
              <a:gd name="T5" fmla="*/ 2600 h 3097"/>
              <a:gd name="T6" fmla="*/ 1994 w 3130"/>
              <a:gd name="T7" fmla="*/ 1334 h 3097"/>
              <a:gd name="T8" fmla="*/ 901 w 3130"/>
              <a:gd name="T9" fmla="*/ 2600 h 3097"/>
              <a:gd name="T10" fmla="*/ 646 w 3130"/>
              <a:gd name="T11" fmla="*/ 1550 h 3097"/>
              <a:gd name="T12" fmla="*/ 768 w 3130"/>
              <a:gd name="T13" fmla="*/ 1535 h 3097"/>
              <a:gd name="T14" fmla="*/ 890 w 3130"/>
              <a:gd name="T15" fmla="*/ 1469 h 3097"/>
              <a:gd name="T16" fmla="*/ 939 w 3130"/>
              <a:gd name="T17" fmla="*/ 1378 h 3097"/>
              <a:gd name="T18" fmla="*/ 286 w 3130"/>
              <a:gd name="T19" fmla="*/ 1032 h 3097"/>
              <a:gd name="T20" fmla="*/ 286 w 3130"/>
              <a:gd name="T21" fmla="*/ 1032 h 3097"/>
              <a:gd name="T22" fmla="*/ 570 w 3130"/>
              <a:gd name="T23" fmla="*/ 416 h 3097"/>
              <a:gd name="T24" fmla="*/ 509 w 3130"/>
              <a:gd name="T25" fmla="*/ 551 h 3097"/>
              <a:gd name="T26" fmla="*/ 531 w 3130"/>
              <a:gd name="T27" fmla="*/ 703 h 3097"/>
              <a:gd name="T28" fmla="*/ 628 w 3130"/>
              <a:gd name="T29" fmla="*/ 814 h 3097"/>
              <a:gd name="T30" fmla="*/ 774 w 3130"/>
              <a:gd name="T31" fmla="*/ 858 h 3097"/>
              <a:gd name="T32" fmla="*/ 920 w 3130"/>
              <a:gd name="T33" fmla="*/ 814 h 3097"/>
              <a:gd name="T34" fmla="*/ 1017 w 3130"/>
              <a:gd name="T35" fmla="*/ 703 h 3097"/>
              <a:gd name="T36" fmla="*/ 1039 w 3130"/>
              <a:gd name="T37" fmla="*/ 551 h 3097"/>
              <a:gd name="T38" fmla="*/ 977 w 3130"/>
              <a:gd name="T39" fmla="*/ 416 h 3097"/>
              <a:gd name="T40" fmla="*/ 2202 w 3130"/>
              <a:gd name="T41" fmla="*/ 390 h 3097"/>
              <a:gd name="T42" fmla="*/ 2123 w 3130"/>
              <a:gd name="T43" fmla="*/ 514 h 3097"/>
              <a:gd name="T44" fmla="*/ 2123 w 3130"/>
              <a:gd name="T45" fmla="*/ 668 h 3097"/>
              <a:gd name="T46" fmla="*/ 2204 w 3130"/>
              <a:gd name="T47" fmla="*/ 792 h 3097"/>
              <a:gd name="T48" fmla="*/ 2340 w 3130"/>
              <a:gd name="T49" fmla="*/ 855 h 3097"/>
              <a:gd name="T50" fmla="*/ 2492 w 3130"/>
              <a:gd name="T51" fmla="*/ 833 h 3097"/>
              <a:gd name="T52" fmla="*/ 2604 w 3130"/>
              <a:gd name="T53" fmla="*/ 736 h 3097"/>
              <a:gd name="T54" fmla="*/ 2647 w 3130"/>
              <a:gd name="T55" fmla="*/ 590 h 3097"/>
              <a:gd name="T56" fmla="*/ 2605 w 3130"/>
              <a:gd name="T57" fmla="*/ 445 h 3097"/>
              <a:gd name="T58" fmla="*/ 3130 w 3130"/>
              <a:gd name="T59" fmla="*/ 249 h 3097"/>
              <a:gd name="T60" fmla="*/ 2379 w 3130"/>
              <a:gd name="T61" fmla="*/ 0 h 3097"/>
              <a:gd name="T62" fmla="*/ 2474 w 3130"/>
              <a:gd name="T63" fmla="*/ 39 h 3097"/>
              <a:gd name="T64" fmla="*/ 2513 w 3130"/>
              <a:gd name="T65" fmla="*/ 133 h 3097"/>
              <a:gd name="T66" fmla="*/ 2490 w 3130"/>
              <a:gd name="T67" fmla="*/ 688 h 3097"/>
              <a:gd name="T68" fmla="*/ 2406 w 3130"/>
              <a:gd name="T69" fmla="*/ 744 h 3097"/>
              <a:gd name="T70" fmla="*/ 2305 w 3130"/>
              <a:gd name="T71" fmla="*/ 724 h 3097"/>
              <a:gd name="T72" fmla="*/ 2249 w 3130"/>
              <a:gd name="T73" fmla="*/ 640 h 3097"/>
              <a:gd name="T74" fmla="*/ 2257 w 3130"/>
              <a:gd name="T75" fmla="*/ 81 h 3097"/>
              <a:gd name="T76" fmla="*/ 2328 w 3130"/>
              <a:gd name="T77" fmla="*/ 10 h 3097"/>
              <a:gd name="T78" fmla="*/ 801 w 3130"/>
              <a:gd name="T79" fmla="*/ 3 h 3097"/>
              <a:gd name="T80" fmla="*/ 884 w 3130"/>
              <a:gd name="T81" fmla="*/ 58 h 3097"/>
              <a:gd name="T82" fmla="*/ 907 w 3130"/>
              <a:gd name="T83" fmla="*/ 613 h 3097"/>
              <a:gd name="T84" fmla="*/ 868 w 3130"/>
              <a:gd name="T85" fmla="*/ 707 h 3097"/>
              <a:gd name="T86" fmla="*/ 774 w 3130"/>
              <a:gd name="T87" fmla="*/ 746 h 3097"/>
              <a:gd name="T88" fmla="*/ 680 w 3130"/>
              <a:gd name="T89" fmla="*/ 707 h 3097"/>
              <a:gd name="T90" fmla="*/ 641 w 3130"/>
              <a:gd name="T91" fmla="*/ 613 h 3097"/>
              <a:gd name="T92" fmla="*/ 663 w 3130"/>
              <a:gd name="T93" fmla="*/ 58 h 3097"/>
              <a:gd name="T94" fmla="*/ 746 w 3130"/>
              <a:gd name="T95" fmla="*/ 3 h 30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30" h="3097">
                <a:moveTo>
                  <a:pt x="2030" y="1582"/>
                </a:moveTo>
                <a:lnTo>
                  <a:pt x="1712" y="2131"/>
                </a:lnTo>
                <a:lnTo>
                  <a:pt x="2030" y="2131"/>
                </a:lnTo>
                <a:lnTo>
                  <a:pt x="2030" y="1582"/>
                </a:lnTo>
                <a:close/>
                <a:moveTo>
                  <a:pt x="1994" y="1334"/>
                </a:moveTo>
                <a:lnTo>
                  <a:pt x="2276" y="1334"/>
                </a:lnTo>
                <a:lnTo>
                  <a:pt x="2276" y="2131"/>
                </a:lnTo>
                <a:lnTo>
                  <a:pt x="2421" y="2131"/>
                </a:lnTo>
                <a:lnTo>
                  <a:pt x="2421" y="2327"/>
                </a:lnTo>
                <a:lnTo>
                  <a:pt x="2276" y="2327"/>
                </a:lnTo>
                <a:lnTo>
                  <a:pt x="2276" y="2600"/>
                </a:lnTo>
                <a:lnTo>
                  <a:pt x="2030" y="2600"/>
                </a:lnTo>
                <a:lnTo>
                  <a:pt x="2030" y="2327"/>
                </a:lnTo>
                <a:lnTo>
                  <a:pt x="1525" y="2327"/>
                </a:lnTo>
                <a:lnTo>
                  <a:pt x="1525" y="2108"/>
                </a:lnTo>
                <a:lnTo>
                  <a:pt x="1994" y="1334"/>
                </a:lnTo>
                <a:close/>
                <a:moveTo>
                  <a:pt x="949" y="1326"/>
                </a:moveTo>
                <a:lnTo>
                  <a:pt x="1158" y="1326"/>
                </a:lnTo>
                <a:lnTo>
                  <a:pt x="1158" y="2600"/>
                </a:lnTo>
                <a:lnTo>
                  <a:pt x="901" y="2600"/>
                </a:lnTo>
                <a:lnTo>
                  <a:pt x="901" y="1721"/>
                </a:lnTo>
                <a:lnTo>
                  <a:pt x="602" y="1721"/>
                </a:lnTo>
                <a:lnTo>
                  <a:pt x="602" y="1552"/>
                </a:lnTo>
                <a:lnTo>
                  <a:pt x="646" y="1550"/>
                </a:lnTo>
                <a:lnTo>
                  <a:pt x="685" y="1546"/>
                </a:lnTo>
                <a:lnTo>
                  <a:pt x="718" y="1543"/>
                </a:lnTo>
                <a:lnTo>
                  <a:pt x="745" y="1539"/>
                </a:lnTo>
                <a:lnTo>
                  <a:pt x="768" y="1535"/>
                </a:lnTo>
                <a:lnTo>
                  <a:pt x="803" y="1525"/>
                </a:lnTo>
                <a:lnTo>
                  <a:pt x="836" y="1510"/>
                </a:lnTo>
                <a:lnTo>
                  <a:pt x="864" y="1491"/>
                </a:lnTo>
                <a:lnTo>
                  <a:pt x="890" y="1469"/>
                </a:lnTo>
                <a:lnTo>
                  <a:pt x="905" y="1450"/>
                </a:lnTo>
                <a:lnTo>
                  <a:pt x="919" y="1429"/>
                </a:lnTo>
                <a:lnTo>
                  <a:pt x="930" y="1405"/>
                </a:lnTo>
                <a:lnTo>
                  <a:pt x="939" y="1378"/>
                </a:lnTo>
                <a:lnTo>
                  <a:pt x="945" y="1356"/>
                </a:lnTo>
                <a:lnTo>
                  <a:pt x="948" y="1339"/>
                </a:lnTo>
                <a:lnTo>
                  <a:pt x="949" y="1326"/>
                </a:lnTo>
                <a:close/>
                <a:moveTo>
                  <a:pt x="286" y="1032"/>
                </a:moveTo>
                <a:lnTo>
                  <a:pt x="286" y="2811"/>
                </a:lnTo>
                <a:lnTo>
                  <a:pt x="2843" y="2811"/>
                </a:lnTo>
                <a:lnTo>
                  <a:pt x="2843" y="1032"/>
                </a:lnTo>
                <a:lnTo>
                  <a:pt x="286" y="1032"/>
                </a:lnTo>
                <a:close/>
                <a:moveTo>
                  <a:pt x="0" y="249"/>
                </a:moveTo>
                <a:lnTo>
                  <a:pt x="597" y="249"/>
                </a:lnTo>
                <a:lnTo>
                  <a:pt x="597" y="390"/>
                </a:lnTo>
                <a:lnTo>
                  <a:pt x="570" y="416"/>
                </a:lnTo>
                <a:lnTo>
                  <a:pt x="548" y="445"/>
                </a:lnTo>
                <a:lnTo>
                  <a:pt x="530" y="479"/>
                </a:lnTo>
                <a:lnTo>
                  <a:pt x="517" y="514"/>
                </a:lnTo>
                <a:lnTo>
                  <a:pt x="509" y="551"/>
                </a:lnTo>
                <a:lnTo>
                  <a:pt x="506" y="590"/>
                </a:lnTo>
                <a:lnTo>
                  <a:pt x="509" y="629"/>
                </a:lnTo>
                <a:lnTo>
                  <a:pt x="517" y="668"/>
                </a:lnTo>
                <a:lnTo>
                  <a:pt x="531" y="703"/>
                </a:lnTo>
                <a:lnTo>
                  <a:pt x="549" y="736"/>
                </a:lnTo>
                <a:lnTo>
                  <a:pt x="571" y="766"/>
                </a:lnTo>
                <a:lnTo>
                  <a:pt x="599" y="792"/>
                </a:lnTo>
                <a:lnTo>
                  <a:pt x="628" y="814"/>
                </a:lnTo>
                <a:lnTo>
                  <a:pt x="661" y="833"/>
                </a:lnTo>
                <a:lnTo>
                  <a:pt x="696" y="847"/>
                </a:lnTo>
                <a:lnTo>
                  <a:pt x="734" y="855"/>
                </a:lnTo>
                <a:lnTo>
                  <a:pt x="774" y="858"/>
                </a:lnTo>
                <a:lnTo>
                  <a:pt x="814" y="855"/>
                </a:lnTo>
                <a:lnTo>
                  <a:pt x="851" y="847"/>
                </a:lnTo>
                <a:lnTo>
                  <a:pt x="886" y="833"/>
                </a:lnTo>
                <a:lnTo>
                  <a:pt x="920" y="814"/>
                </a:lnTo>
                <a:lnTo>
                  <a:pt x="950" y="792"/>
                </a:lnTo>
                <a:lnTo>
                  <a:pt x="976" y="766"/>
                </a:lnTo>
                <a:lnTo>
                  <a:pt x="999" y="736"/>
                </a:lnTo>
                <a:lnTo>
                  <a:pt x="1017" y="703"/>
                </a:lnTo>
                <a:lnTo>
                  <a:pt x="1030" y="668"/>
                </a:lnTo>
                <a:lnTo>
                  <a:pt x="1039" y="629"/>
                </a:lnTo>
                <a:lnTo>
                  <a:pt x="1042" y="590"/>
                </a:lnTo>
                <a:lnTo>
                  <a:pt x="1039" y="551"/>
                </a:lnTo>
                <a:lnTo>
                  <a:pt x="1030" y="514"/>
                </a:lnTo>
                <a:lnTo>
                  <a:pt x="1017" y="479"/>
                </a:lnTo>
                <a:lnTo>
                  <a:pt x="999" y="445"/>
                </a:lnTo>
                <a:lnTo>
                  <a:pt x="977" y="416"/>
                </a:lnTo>
                <a:lnTo>
                  <a:pt x="951" y="390"/>
                </a:lnTo>
                <a:lnTo>
                  <a:pt x="951" y="249"/>
                </a:lnTo>
                <a:lnTo>
                  <a:pt x="2202" y="249"/>
                </a:lnTo>
                <a:lnTo>
                  <a:pt x="2202" y="390"/>
                </a:lnTo>
                <a:lnTo>
                  <a:pt x="2176" y="416"/>
                </a:lnTo>
                <a:lnTo>
                  <a:pt x="2154" y="445"/>
                </a:lnTo>
                <a:lnTo>
                  <a:pt x="2136" y="479"/>
                </a:lnTo>
                <a:lnTo>
                  <a:pt x="2123" y="514"/>
                </a:lnTo>
                <a:lnTo>
                  <a:pt x="2115" y="551"/>
                </a:lnTo>
                <a:lnTo>
                  <a:pt x="2112" y="590"/>
                </a:lnTo>
                <a:lnTo>
                  <a:pt x="2115" y="629"/>
                </a:lnTo>
                <a:lnTo>
                  <a:pt x="2123" y="668"/>
                </a:lnTo>
                <a:lnTo>
                  <a:pt x="2137" y="703"/>
                </a:lnTo>
                <a:lnTo>
                  <a:pt x="2155" y="736"/>
                </a:lnTo>
                <a:lnTo>
                  <a:pt x="2177" y="766"/>
                </a:lnTo>
                <a:lnTo>
                  <a:pt x="2204" y="792"/>
                </a:lnTo>
                <a:lnTo>
                  <a:pt x="2233" y="814"/>
                </a:lnTo>
                <a:lnTo>
                  <a:pt x="2267" y="833"/>
                </a:lnTo>
                <a:lnTo>
                  <a:pt x="2302" y="847"/>
                </a:lnTo>
                <a:lnTo>
                  <a:pt x="2340" y="855"/>
                </a:lnTo>
                <a:lnTo>
                  <a:pt x="2379" y="858"/>
                </a:lnTo>
                <a:lnTo>
                  <a:pt x="2420" y="855"/>
                </a:lnTo>
                <a:lnTo>
                  <a:pt x="2457" y="847"/>
                </a:lnTo>
                <a:lnTo>
                  <a:pt x="2492" y="833"/>
                </a:lnTo>
                <a:lnTo>
                  <a:pt x="2525" y="814"/>
                </a:lnTo>
                <a:lnTo>
                  <a:pt x="2555" y="792"/>
                </a:lnTo>
                <a:lnTo>
                  <a:pt x="2582" y="766"/>
                </a:lnTo>
                <a:lnTo>
                  <a:pt x="2604" y="736"/>
                </a:lnTo>
                <a:lnTo>
                  <a:pt x="2623" y="703"/>
                </a:lnTo>
                <a:lnTo>
                  <a:pt x="2636" y="668"/>
                </a:lnTo>
                <a:lnTo>
                  <a:pt x="2645" y="629"/>
                </a:lnTo>
                <a:lnTo>
                  <a:pt x="2647" y="590"/>
                </a:lnTo>
                <a:lnTo>
                  <a:pt x="2645" y="551"/>
                </a:lnTo>
                <a:lnTo>
                  <a:pt x="2636" y="514"/>
                </a:lnTo>
                <a:lnTo>
                  <a:pt x="2623" y="479"/>
                </a:lnTo>
                <a:lnTo>
                  <a:pt x="2605" y="445"/>
                </a:lnTo>
                <a:lnTo>
                  <a:pt x="2583" y="416"/>
                </a:lnTo>
                <a:lnTo>
                  <a:pt x="2556" y="390"/>
                </a:lnTo>
                <a:lnTo>
                  <a:pt x="2556" y="249"/>
                </a:lnTo>
                <a:lnTo>
                  <a:pt x="3130" y="249"/>
                </a:lnTo>
                <a:lnTo>
                  <a:pt x="3130" y="3097"/>
                </a:lnTo>
                <a:lnTo>
                  <a:pt x="0" y="3097"/>
                </a:lnTo>
                <a:lnTo>
                  <a:pt x="0" y="249"/>
                </a:lnTo>
                <a:close/>
                <a:moveTo>
                  <a:pt x="2379" y="0"/>
                </a:moveTo>
                <a:lnTo>
                  <a:pt x="2406" y="3"/>
                </a:lnTo>
                <a:lnTo>
                  <a:pt x="2432" y="10"/>
                </a:lnTo>
                <a:lnTo>
                  <a:pt x="2454" y="23"/>
                </a:lnTo>
                <a:lnTo>
                  <a:pt x="2474" y="39"/>
                </a:lnTo>
                <a:lnTo>
                  <a:pt x="2490" y="58"/>
                </a:lnTo>
                <a:lnTo>
                  <a:pt x="2502" y="81"/>
                </a:lnTo>
                <a:lnTo>
                  <a:pt x="2510" y="107"/>
                </a:lnTo>
                <a:lnTo>
                  <a:pt x="2513" y="133"/>
                </a:lnTo>
                <a:lnTo>
                  <a:pt x="2513" y="613"/>
                </a:lnTo>
                <a:lnTo>
                  <a:pt x="2510" y="640"/>
                </a:lnTo>
                <a:lnTo>
                  <a:pt x="2502" y="665"/>
                </a:lnTo>
                <a:lnTo>
                  <a:pt x="2490" y="688"/>
                </a:lnTo>
                <a:lnTo>
                  <a:pt x="2474" y="707"/>
                </a:lnTo>
                <a:lnTo>
                  <a:pt x="2454" y="724"/>
                </a:lnTo>
                <a:lnTo>
                  <a:pt x="2432" y="736"/>
                </a:lnTo>
                <a:lnTo>
                  <a:pt x="2406" y="744"/>
                </a:lnTo>
                <a:lnTo>
                  <a:pt x="2379" y="746"/>
                </a:lnTo>
                <a:lnTo>
                  <a:pt x="2352" y="744"/>
                </a:lnTo>
                <a:lnTo>
                  <a:pt x="2328" y="736"/>
                </a:lnTo>
                <a:lnTo>
                  <a:pt x="2305" y="724"/>
                </a:lnTo>
                <a:lnTo>
                  <a:pt x="2285" y="707"/>
                </a:lnTo>
                <a:lnTo>
                  <a:pt x="2269" y="688"/>
                </a:lnTo>
                <a:lnTo>
                  <a:pt x="2257" y="665"/>
                </a:lnTo>
                <a:lnTo>
                  <a:pt x="2249" y="640"/>
                </a:lnTo>
                <a:lnTo>
                  <a:pt x="2247" y="613"/>
                </a:lnTo>
                <a:lnTo>
                  <a:pt x="2247" y="133"/>
                </a:lnTo>
                <a:lnTo>
                  <a:pt x="2249" y="107"/>
                </a:lnTo>
                <a:lnTo>
                  <a:pt x="2257" y="81"/>
                </a:lnTo>
                <a:lnTo>
                  <a:pt x="2269" y="58"/>
                </a:lnTo>
                <a:lnTo>
                  <a:pt x="2285" y="39"/>
                </a:lnTo>
                <a:lnTo>
                  <a:pt x="2305" y="23"/>
                </a:lnTo>
                <a:lnTo>
                  <a:pt x="2328" y="10"/>
                </a:lnTo>
                <a:lnTo>
                  <a:pt x="2352" y="3"/>
                </a:lnTo>
                <a:lnTo>
                  <a:pt x="2379" y="0"/>
                </a:lnTo>
                <a:close/>
                <a:moveTo>
                  <a:pt x="774" y="0"/>
                </a:moveTo>
                <a:lnTo>
                  <a:pt x="801" y="3"/>
                </a:lnTo>
                <a:lnTo>
                  <a:pt x="826" y="10"/>
                </a:lnTo>
                <a:lnTo>
                  <a:pt x="848" y="23"/>
                </a:lnTo>
                <a:lnTo>
                  <a:pt x="868" y="39"/>
                </a:lnTo>
                <a:lnTo>
                  <a:pt x="884" y="58"/>
                </a:lnTo>
                <a:lnTo>
                  <a:pt x="896" y="81"/>
                </a:lnTo>
                <a:lnTo>
                  <a:pt x="904" y="107"/>
                </a:lnTo>
                <a:lnTo>
                  <a:pt x="907" y="133"/>
                </a:lnTo>
                <a:lnTo>
                  <a:pt x="907" y="613"/>
                </a:lnTo>
                <a:lnTo>
                  <a:pt x="904" y="640"/>
                </a:lnTo>
                <a:lnTo>
                  <a:pt x="896" y="665"/>
                </a:lnTo>
                <a:lnTo>
                  <a:pt x="884" y="688"/>
                </a:lnTo>
                <a:lnTo>
                  <a:pt x="868" y="707"/>
                </a:lnTo>
                <a:lnTo>
                  <a:pt x="848" y="724"/>
                </a:lnTo>
                <a:lnTo>
                  <a:pt x="826" y="736"/>
                </a:lnTo>
                <a:lnTo>
                  <a:pt x="801" y="744"/>
                </a:lnTo>
                <a:lnTo>
                  <a:pt x="774" y="746"/>
                </a:lnTo>
                <a:lnTo>
                  <a:pt x="746" y="744"/>
                </a:lnTo>
                <a:lnTo>
                  <a:pt x="722" y="736"/>
                </a:lnTo>
                <a:lnTo>
                  <a:pt x="699" y="724"/>
                </a:lnTo>
                <a:lnTo>
                  <a:pt x="680" y="707"/>
                </a:lnTo>
                <a:lnTo>
                  <a:pt x="663" y="688"/>
                </a:lnTo>
                <a:lnTo>
                  <a:pt x="651" y="665"/>
                </a:lnTo>
                <a:lnTo>
                  <a:pt x="643" y="640"/>
                </a:lnTo>
                <a:lnTo>
                  <a:pt x="641" y="613"/>
                </a:lnTo>
                <a:lnTo>
                  <a:pt x="641" y="133"/>
                </a:lnTo>
                <a:lnTo>
                  <a:pt x="643" y="107"/>
                </a:lnTo>
                <a:lnTo>
                  <a:pt x="651" y="81"/>
                </a:lnTo>
                <a:lnTo>
                  <a:pt x="663" y="58"/>
                </a:lnTo>
                <a:lnTo>
                  <a:pt x="680" y="39"/>
                </a:lnTo>
                <a:lnTo>
                  <a:pt x="699" y="23"/>
                </a:lnTo>
                <a:lnTo>
                  <a:pt x="722" y="10"/>
                </a:lnTo>
                <a:lnTo>
                  <a:pt x="746" y="3"/>
                </a:lnTo>
                <a:lnTo>
                  <a:pt x="774" y="0"/>
                </a:lnTo>
                <a:close/>
              </a:path>
            </a:pathLst>
          </a:custGeom>
          <a:solidFill>
            <a:srgbClr val="FFFFFF"/>
          </a:solidFill>
          <a:ln w="0">
            <a:noFill/>
            <a:prstDash val="solid"/>
            <a:round/>
            <a:headEnd/>
            <a:tailEnd/>
          </a:ln>
        </xdr:spPr>
      </xdr:sp>
    </xdr:grpSp>
    <xdr:clientData/>
  </xdr:twoCellAnchor>
  <xdr:twoCellAnchor editAs="oneCell">
    <xdr:from>
      <xdr:col>5</xdr:col>
      <xdr:colOff>123825</xdr:colOff>
      <xdr:row>1</xdr:row>
      <xdr:rowOff>85725</xdr:rowOff>
    </xdr:from>
    <xdr:to>
      <xdr:col>5</xdr:col>
      <xdr:colOff>304800</xdr:colOff>
      <xdr:row>1</xdr:row>
      <xdr:rowOff>266700</xdr:rowOff>
    </xdr:to>
    <xdr:grpSp>
      <xdr:nvGrpSpPr>
        <xdr:cNvPr id="2056" name="Saat Simgesi" descr="Saat">
          <a:extLst>
            <a:ext uri="{FF2B5EF4-FFF2-40B4-BE49-F238E27FC236}">
              <a16:creationId xmlns:a16="http://schemas.microsoft.com/office/drawing/2014/main" id="{00000000-0008-0000-0100-000008080000}"/>
            </a:ext>
          </a:extLst>
        </xdr:cNvPr>
        <xdr:cNvGrpSpPr>
          <a:grpSpLocks noChangeAspect="1"/>
        </xdr:cNvGrpSpPr>
      </xdr:nvGrpSpPr>
      <xdr:grpSpPr bwMode="auto">
        <a:xfrm>
          <a:off x="4610100" y="590550"/>
          <a:ext cx="180975" cy="180975"/>
          <a:chOff x="390" y="69"/>
          <a:chExt cx="19" cy="19"/>
        </a:xfrm>
      </xdr:grpSpPr>
      <xdr:sp macro="" textlink="">
        <xdr:nvSpPr>
          <xdr:cNvPr id="2057" name="Dikdörtgen 9">
            <a:extLst>
              <a:ext uri="{FF2B5EF4-FFF2-40B4-BE49-F238E27FC236}">
                <a16:creationId xmlns:a16="http://schemas.microsoft.com/office/drawing/2014/main" id="{00000000-0008-0000-0100-000009080000}"/>
              </a:ext>
            </a:extLst>
          </xdr:cNvPr>
          <xdr:cNvSpPr>
            <a:spLocks noChangeArrowheads="1"/>
          </xdr:cNvSpPr>
        </xdr:nvSpPr>
        <xdr:spPr bwMode="auto">
          <a:xfrm>
            <a:off x="390" y="69"/>
            <a:ext cx="19"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2058" name="Serbest Form 10">
            <a:extLst>
              <a:ext uri="{FF2B5EF4-FFF2-40B4-BE49-F238E27FC236}">
                <a16:creationId xmlns:a16="http://schemas.microsoft.com/office/drawing/2014/main" id="{00000000-0008-0000-0100-00000A080000}"/>
              </a:ext>
            </a:extLst>
          </xdr:cNvPr>
          <xdr:cNvSpPr>
            <a:spLocks noEditPoints="1"/>
          </xdr:cNvSpPr>
        </xdr:nvSpPr>
        <xdr:spPr bwMode="auto">
          <a:xfrm>
            <a:off x="390" y="69"/>
            <a:ext cx="19" cy="19"/>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6</xdr:col>
      <xdr:colOff>123825</xdr:colOff>
      <xdr:row>1</xdr:row>
      <xdr:rowOff>95250</xdr:rowOff>
    </xdr:from>
    <xdr:to>
      <xdr:col>6</xdr:col>
      <xdr:colOff>323850</xdr:colOff>
      <xdr:row>1</xdr:row>
      <xdr:rowOff>257175</xdr:rowOff>
    </xdr:to>
    <xdr:grpSp>
      <xdr:nvGrpSpPr>
        <xdr:cNvPr id="2061" name="Açıklama Simgesi" descr="Açıklama">
          <a:extLst>
            <a:ext uri="{FF2B5EF4-FFF2-40B4-BE49-F238E27FC236}">
              <a16:creationId xmlns:a16="http://schemas.microsoft.com/office/drawing/2014/main" id="{00000000-0008-0000-0100-00000D080000}"/>
            </a:ext>
          </a:extLst>
        </xdr:cNvPr>
        <xdr:cNvGrpSpPr>
          <a:grpSpLocks noChangeAspect="1"/>
        </xdr:cNvGrpSpPr>
      </xdr:nvGrpSpPr>
      <xdr:grpSpPr bwMode="auto">
        <a:xfrm>
          <a:off x="5943600" y="600075"/>
          <a:ext cx="200025" cy="161925"/>
          <a:chOff x="530" y="70"/>
          <a:chExt cx="21" cy="17"/>
        </a:xfrm>
      </xdr:grpSpPr>
      <xdr:sp macro="" textlink="">
        <xdr:nvSpPr>
          <xdr:cNvPr id="2062" name="Dikdörtgen 14">
            <a:extLst>
              <a:ext uri="{FF2B5EF4-FFF2-40B4-BE49-F238E27FC236}">
                <a16:creationId xmlns:a16="http://schemas.microsoft.com/office/drawing/2014/main" id="{00000000-0008-0000-0100-00000E080000}"/>
              </a:ext>
            </a:extLst>
          </xdr:cNvPr>
          <xdr:cNvSpPr>
            <a:spLocks noChangeArrowheads="1"/>
          </xdr:cNvSpPr>
        </xdr:nvSpPr>
        <xdr:spPr bwMode="auto">
          <a:xfrm>
            <a:off x="530" y="70"/>
            <a:ext cx="21" cy="1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2063" name="Serbest Form 15">
            <a:extLst>
              <a:ext uri="{FF2B5EF4-FFF2-40B4-BE49-F238E27FC236}">
                <a16:creationId xmlns:a16="http://schemas.microsoft.com/office/drawing/2014/main" id="{00000000-0008-0000-0100-00000F080000}"/>
              </a:ext>
            </a:extLst>
          </xdr:cNvPr>
          <xdr:cNvSpPr>
            <a:spLocks noEditPoints="1"/>
          </xdr:cNvSpPr>
        </xdr:nvSpPr>
        <xdr:spPr bwMode="auto">
          <a:xfrm>
            <a:off x="530" y="70"/>
            <a:ext cx="20" cy="17"/>
          </a:xfrm>
          <a:custGeom>
            <a:avLst/>
            <a:gdLst>
              <a:gd name="T0" fmla="*/ 3165 w 3165"/>
              <a:gd name="T1" fmla="*/ 2687 h 2687"/>
              <a:gd name="T2" fmla="*/ 339 w 3165"/>
              <a:gd name="T3" fmla="*/ 2009 h 2687"/>
              <a:gd name="T4" fmla="*/ 471 w 3165"/>
              <a:gd name="T5" fmla="*/ 2036 h 2687"/>
              <a:gd name="T6" fmla="*/ 578 w 3165"/>
              <a:gd name="T7" fmla="*/ 2108 h 2687"/>
              <a:gd name="T8" fmla="*/ 651 w 3165"/>
              <a:gd name="T9" fmla="*/ 2215 h 2687"/>
              <a:gd name="T10" fmla="*/ 677 w 3165"/>
              <a:gd name="T11" fmla="*/ 2346 h 2687"/>
              <a:gd name="T12" fmla="*/ 651 w 3165"/>
              <a:gd name="T13" fmla="*/ 2478 h 2687"/>
              <a:gd name="T14" fmla="*/ 578 w 3165"/>
              <a:gd name="T15" fmla="*/ 2585 h 2687"/>
              <a:gd name="T16" fmla="*/ 471 w 3165"/>
              <a:gd name="T17" fmla="*/ 2658 h 2687"/>
              <a:gd name="T18" fmla="*/ 339 w 3165"/>
              <a:gd name="T19" fmla="*/ 2684 h 2687"/>
              <a:gd name="T20" fmla="*/ 207 w 3165"/>
              <a:gd name="T21" fmla="*/ 2658 h 2687"/>
              <a:gd name="T22" fmla="*/ 100 w 3165"/>
              <a:gd name="T23" fmla="*/ 2585 h 2687"/>
              <a:gd name="T24" fmla="*/ 26 w 3165"/>
              <a:gd name="T25" fmla="*/ 2478 h 2687"/>
              <a:gd name="T26" fmla="*/ 0 w 3165"/>
              <a:gd name="T27" fmla="*/ 2346 h 2687"/>
              <a:gd name="T28" fmla="*/ 26 w 3165"/>
              <a:gd name="T29" fmla="*/ 2215 h 2687"/>
              <a:gd name="T30" fmla="*/ 100 w 3165"/>
              <a:gd name="T31" fmla="*/ 2108 h 2687"/>
              <a:gd name="T32" fmla="*/ 207 w 3165"/>
              <a:gd name="T33" fmla="*/ 2036 h 2687"/>
              <a:gd name="T34" fmla="*/ 339 w 3165"/>
              <a:gd name="T35" fmla="*/ 2009 h 2687"/>
              <a:gd name="T36" fmla="*/ 3165 w 3165"/>
              <a:gd name="T37" fmla="*/ 1671 h 2687"/>
              <a:gd name="T38" fmla="*/ 339 w 3165"/>
              <a:gd name="T39" fmla="*/ 971 h 2687"/>
              <a:gd name="T40" fmla="*/ 471 w 3165"/>
              <a:gd name="T41" fmla="*/ 997 h 2687"/>
              <a:gd name="T42" fmla="*/ 578 w 3165"/>
              <a:gd name="T43" fmla="*/ 1070 h 2687"/>
              <a:gd name="T44" fmla="*/ 651 w 3165"/>
              <a:gd name="T45" fmla="*/ 1177 h 2687"/>
              <a:gd name="T46" fmla="*/ 677 w 3165"/>
              <a:gd name="T47" fmla="*/ 1308 h 2687"/>
              <a:gd name="T48" fmla="*/ 651 w 3165"/>
              <a:gd name="T49" fmla="*/ 1440 h 2687"/>
              <a:gd name="T50" fmla="*/ 578 w 3165"/>
              <a:gd name="T51" fmla="*/ 1547 h 2687"/>
              <a:gd name="T52" fmla="*/ 471 w 3165"/>
              <a:gd name="T53" fmla="*/ 1619 h 2687"/>
              <a:gd name="T54" fmla="*/ 339 w 3165"/>
              <a:gd name="T55" fmla="*/ 1646 h 2687"/>
              <a:gd name="T56" fmla="*/ 207 w 3165"/>
              <a:gd name="T57" fmla="*/ 1619 h 2687"/>
              <a:gd name="T58" fmla="*/ 100 w 3165"/>
              <a:gd name="T59" fmla="*/ 1547 h 2687"/>
              <a:gd name="T60" fmla="*/ 26 w 3165"/>
              <a:gd name="T61" fmla="*/ 1440 h 2687"/>
              <a:gd name="T62" fmla="*/ 0 w 3165"/>
              <a:gd name="T63" fmla="*/ 1308 h 2687"/>
              <a:gd name="T64" fmla="*/ 26 w 3165"/>
              <a:gd name="T65" fmla="*/ 1177 h 2687"/>
              <a:gd name="T66" fmla="*/ 100 w 3165"/>
              <a:gd name="T67" fmla="*/ 1070 h 2687"/>
              <a:gd name="T68" fmla="*/ 207 w 3165"/>
              <a:gd name="T69" fmla="*/ 997 h 2687"/>
              <a:gd name="T70" fmla="*/ 339 w 3165"/>
              <a:gd name="T71" fmla="*/ 971 h 2687"/>
              <a:gd name="T72" fmla="*/ 3165 w 3165"/>
              <a:gd name="T73" fmla="*/ 654 h 2687"/>
              <a:gd name="T74" fmla="*/ 339 w 3165"/>
              <a:gd name="T75" fmla="*/ 0 h 2687"/>
              <a:gd name="T76" fmla="*/ 471 w 3165"/>
              <a:gd name="T77" fmla="*/ 27 h 2687"/>
              <a:gd name="T78" fmla="*/ 578 w 3165"/>
              <a:gd name="T79" fmla="*/ 99 h 2687"/>
              <a:gd name="T80" fmla="*/ 651 w 3165"/>
              <a:gd name="T81" fmla="*/ 206 h 2687"/>
              <a:gd name="T82" fmla="*/ 677 w 3165"/>
              <a:gd name="T83" fmla="*/ 338 h 2687"/>
              <a:gd name="T84" fmla="*/ 651 w 3165"/>
              <a:gd name="T85" fmla="*/ 469 h 2687"/>
              <a:gd name="T86" fmla="*/ 578 w 3165"/>
              <a:gd name="T87" fmla="*/ 576 h 2687"/>
              <a:gd name="T88" fmla="*/ 471 w 3165"/>
              <a:gd name="T89" fmla="*/ 648 h 2687"/>
              <a:gd name="T90" fmla="*/ 339 w 3165"/>
              <a:gd name="T91" fmla="*/ 675 h 2687"/>
              <a:gd name="T92" fmla="*/ 207 w 3165"/>
              <a:gd name="T93" fmla="*/ 648 h 2687"/>
              <a:gd name="T94" fmla="*/ 100 w 3165"/>
              <a:gd name="T95" fmla="*/ 576 h 2687"/>
              <a:gd name="T96" fmla="*/ 26 w 3165"/>
              <a:gd name="T97" fmla="*/ 469 h 2687"/>
              <a:gd name="T98" fmla="*/ 0 w 3165"/>
              <a:gd name="T99" fmla="*/ 338 h 2687"/>
              <a:gd name="T100" fmla="*/ 26 w 3165"/>
              <a:gd name="T101" fmla="*/ 206 h 2687"/>
              <a:gd name="T102" fmla="*/ 100 w 3165"/>
              <a:gd name="T103" fmla="*/ 99 h 2687"/>
              <a:gd name="T104" fmla="*/ 207 w 3165"/>
              <a:gd name="T105" fmla="*/ 27 h 2687"/>
              <a:gd name="T106" fmla="*/ 339 w 3165"/>
              <a:gd name="T107" fmla="*/ 0 h 2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65" h="2687">
                <a:moveTo>
                  <a:pt x="1077" y="2043"/>
                </a:moveTo>
                <a:lnTo>
                  <a:pt x="3165" y="2043"/>
                </a:lnTo>
                <a:lnTo>
                  <a:pt x="3165" y="2687"/>
                </a:lnTo>
                <a:lnTo>
                  <a:pt x="1077" y="2687"/>
                </a:lnTo>
                <a:lnTo>
                  <a:pt x="1077" y="2043"/>
                </a:lnTo>
                <a:close/>
                <a:moveTo>
                  <a:pt x="339" y="2009"/>
                </a:moveTo>
                <a:lnTo>
                  <a:pt x="385" y="2013"/>
                </a:lnTo>
                <a:lnTo>
                  <a:pt x="428" y="2022"/>
                </a:lnTo>
                <a:lnTo>
                  <a:pt x="471" y="2036"/>
                </a:lnTo>
                <a:lnTo>
                  <a:pt x="510" y="2055"/>
                </a:lnTo>
                <a:lnTo>
                  <a:pt x="546" y="2080"/>
                </a:lnTo>
                <a:lnTo>
                  <a:pt x="578" y="2108"/>
                </a:lnTo>
                <a:lnTo>
                  <a:pt x="606" y="2140"/>
                </a:lnTo>
                <a:lnTo>
                  <a:pt x="630" y="2176"/>
                </a:lnTo>
                <a:lnTo>
                  <a:pt x="651" y="2215"/>
                </a:lnTo>
                <a:lnTo>
                  <a:pt x="665" y="2257"/>
                </a:lnTo>
                <a:lnTo>
                  <a:pt x="674" y="2301"/>
                </a:lnTo>
                <a:lnTo>
                  <a:pt x="677" y="2346"/>
                </a:lnTo>
                <a:lnTo>
                  <a:pt x="674" y="2392"/>
                </a:lnTo>
                <a:lnTo>
                  <a:pt x="665" y="2437"/>
                </a:lnTo>
                <a:lnTo>
                  <a:pt x="651" y="2478"/>
                </a:lnTo>
                <a:lnTo>
                  <a:pt x="630" y="2517"/>
                </a:lnTo>
                <a:lnTo>
                  <a:pt x="606" y="2553"/>
                </a:lnTo>
                <a:lnTo>
                  <a:pt x="578" y="2585"/>
                </a:lnTo>
                <a:lnTo>
                  <a:pt x="546" y="2614"/>
                </a:lnTo>
                <a:lnTo>
                  <a:pt x="510" y="2638"/>
                </a:lnTo>
                <a:lnTo>
                  <a:pt x="471" y="2658"/>
                </a:lnTo>
                <a:lnTo>
                  <a:pt x="428" y="2672"/>
                </a:lnTo>
                <a:lnTo>
                  <a:pt x="385" y="2681"/>
                </a:lnTo>
                <a:lnTo>
                  <a:pt x="339" y="2684"/>
                </a:lnTo>
                <a:lnTo>
                  <a:pt x="293" y="2681"/>
                </a:lnTo>
                <a:lnTo>
                  <a:pt x="248" y="2672"/>
                </a:lnTo>
                <a:lnTo>
                  <a:pt x="207" y="2658"/>
                </a:lnTo>
                <a:lnTo>
                  <a:pt x="168" y="2638"/>
                </a:lnTo>
                <a:lnTo>
                  <a:pt x="132" y="2614"/>
                </a:lnTo>
                <a:lnTo>
                  <a:pt x="100" y="2585"/>
                </a:lnTo>
                <a:lnTo>
                  <a:pt x="70" y="2553"/>
                </a:lnTo>
                <a:lnTo>
                  <a:pt x="46" y="2517"/>
                </a:lnTo>
                <a:lnTo>
                  <a:pt x="26" y="2478"/>
                </a:lnTo>
                <a:lnTo>
                  <a:pt x="12" y="2437"/>
                </a:lnTo>
                <a:lnTo>
                  <a:pt x="3" y="2392"/>
                </a:lnTo>
                <a:lnTo>
                  <a:pt x="0" y="2346"/>
                </a:lnTo>
                <a:lnTo>
                  <a:pt x="3" y="2301"/>
                </a:lnTo>
                <a:lnTo>
                  <a:pt x="12" y="2257"/>
                </a:lnTo>
                <a:lnTo>
                  <a:pt x="26" y="2215"/>
                </a:lnTo>
                <a:lnTo>
                  <a:pt x="46" y="2176"/>
                </a:lnTo>
                <a:lnTo>
                  <a:pt x="70" y="2140"/>
                </a:lnTo>
                <a:lnTo>
                  <a:pt x="100" y="2108"/>
                </a:lnTo>
                <a:lnTo>
                  <a:pt x="132" y="2080"/>
                </a:lnTo>
                <a:lnTo>
                  <a:pt x="168" y="2055"/>
                </a:lnTo>
                <a:lnTo>
                  <a:pt x="207" y="2036"/>
                </a:lnTo>
                <a:lnTo>
                  <a:pt x="248" y="2022"/>
                </a:lnTo>
                <a:lnTo>
                  <a:pt x="293" y="2013"/>
                </a:lnTo>
                <a:lnTo>
                  <a:pt x="339" y="2009"/>
                </a:lnTo>
                <a:close/>
                <a:moveTo>
                  <a:pt x="1077" y="1026"/>
                </a:moveTo>
                <a:lnTo>
                  <a:pt x="3165" y="1026"/>
                </a:lnTo>
                <a:lnTo>
                  <a:pt x="3165" y="1671"/>
                </a:lnTo>
                <a:lnTo>
                  <a:pt x="1077" y="1671"/>
                </a:lnTo>
                <a:lnTo>
                  <a:pt x="1077" y="1026"/>
                </a:lnTo>
                <a:close/>
                <a:moveTo>
                  <a:pt x="339" y="971"/>
                </a:moveTo>
                <a:lnTo>
                  <a:pt x="385" y="974"/>
                </a:lnTo>
                <a:lnTo>
                  <a:pt x="428" y="983"/>
                </a:lnTo>
                <a:lnTo>
                  <a:pt x="471" y="997"/>
                </a:lnTo>
                <a:lnTo>
                  <a:pt x="510" y="1017"/>
                </a:lnTo>
                <a:lnTo>
                  <a:pt x="546" y="1041"/>
                </a:lnTo>
                <a:lnTo>
                  <a:pt x="578" y="1070"/>
                </a:lnTo>
                <a:lnTo>
                  <a:pt x="606" y="1102"/>
                </a:lnTo>
                <a:lnTo>
                  <a:pt x="630" y="1138"/>
                </a:lnTo>
                <a:lnTo>
                  <a:pt x="651" y="1177"/>
                </a:lnTo>
                <a:lnTo>
                  <a:pt x="665" y="1218"/>
                </a:lnTo>
                <a:lnTo>
                  <a:pt x="674" y="1262"/>
                </a:lnTo>
                <a:lnTo>
                  <a:pt x="677" y="1308"/>
                </a:lnTo>
                <a:lnTo>
                  <a:pt x="674" y="1354"/>
                </a:lnTo>
                <a:lnTo>
                  <a:pt x="665" y="1398"/>
                </a:lnTo>
                <a:lnTo>
                  <a:pt x="651" y="1440"/>
                </a:lnTo>
                <a:lnTo>
                  <a:pt x="630" y="1479"/>
                </a:lnTo>
                <a:lnTo>
                  <a:pt x="606" y="1515"/>
                </a:lnTo>
                <a:lnTo>
                  <a:pt x="578" y="1547"/>
                </a:lnTo>
                <a:lnTo>
                  <a:pt x="546" y="1575"/>
                </a:lnTo>
                <a:lnTo>
                  <a:pt x="510" y="1600"/>
                </a:lnTo>
                <a:lnTo>
                  <a:pt x="471" y="1619"/>
                </a:lnTo>
                <a:lnTo>
                  <a:pt x="428" y="1633"/>
                </a:lnTo>
                <a:lnTo>
                  <a:pt x="385" y="1642"/>
                </a:lnTo>
                <a:lnTo>
                  <a:pt x="339" y="1646"/>
                </a:lnTo>
                <a:lnTo>
                  <a:pt x="293" y="1642"/>
                </a:lnTo>
                <a:lnTo>
                  <a:pt x="248" y="1633"/>
                </a:lnTo>
                <a:lnTo>
                  <a:pt x="207" y="1619"/>
                </a:lnTo>
                <a:lnTo>
                  <a:pt x="168" y="1600"/>
                </a:lnTo>
                <a:lnTo>
                  <a:pt x="132" y="1575"/>
                </a:lnTo>
                <a:lnTo>
                  <a:pt x="100" y="1547"/>
                </a:lnTo>
                <a:lnTo>
                  <a:pt x="70" y="1515"/>
                </a:lnTo>
                <a:lnTo>
                  <a:pt x="46" y="1479"/>
                </a:lnTo>
                <a:lnTo>
                  <a:pt x="26" y="1440"/>
                </a:lnTo>
                <a:lnTo>
                  <a:pt x="12" y="1398"/>
                </a:lnTo>
                <a:lnTo>
                  <a:pt x="3" y="1354"/>
                </a:lnTo>
                <a:lnTo>
                  <a:pt x="0" y="1308"/>
                </a:lnTo>
                <a:lnTo>
                  <a:pt x="3" y="1262"/>
                </a:lnTo>
                <a:lnTo>
                  <a:pt x="12" y="1218"/>
                </a:lnTo>
                <a:lnTo>
                  <a:pt x="26" y="1177"/>
                </a:lnTo>
                <a:lnTo>
                  <a:pt x="46" y="1138"/>
                </a:lnTo>
                <a:lnTo>
                  <a:pt x="70" y="1102"/>
                </a:lnTo>
                <a:lnTo>
                  <a:pt x="100" y="1070"/>
                </a:lnTo>
                <a:lnTo>
                  <a:pt x="132" y="1041"/>
                </a:lnTo>
                <a:lnTo>
                  <a:pt x="168" y="1017"/>
                </a:lnTo>
                <a:lnTo>
                  <a:pt x="207" y="997"/>
                </a:lnTo>
                <a:lnTo>
                  <a:pt x="248" y="983"/>
                </a:lnTo>
                <a:lnTo>
                  <a:pt x="293" y="974"/>
                </a:lnTo>
                <a:lnTo>
                  <a:pt x="339" y="971"/>
                </a:lnTo>
                <a:close/>
                <a:moveTo>
                  <a:pt x="1077" y="10"/>
                </a:moveTo>
                <a:lnTo>
                  <a:pt x="3165" y="10"/>
                </a:lnTo>
                <a:lnTo>
                  <a:pt x="3165" y="654"/>
                </a:lnTo>
                <a:lnTo>
                  <a:pt x="1077" y="654"/>
                </a:lnTo>
                <a:lnTo>
                  <a:pt x="1077" y="10"/>
                </a:lnTo>
                <a:close/>
                <a:moveTo>
                  <a:pt x="339" y="0"/>
                </a:moveTo>
                <a:lnTo>
                  <a:pt x="385" y="3"/>
                </a:lnTo>
                <a:lnTo>
                  <a:pt x="428" y="12"/>
                </a:lnTo>
                <a:lnTo>
                  <a:pt x="471" y="27"/>
                </a:lnTo>
                <a:lnTo>
                  <a:pt x="510" y="46"/>
                </a:lnTo>
                <a:lnTo>
                  <a:pt x="546" y="71"/>
                </a:lnTo>
                <a:lnTo>
                  <a:pt x="578" y="99"/>
                </a:lnTo>
                <a:lnTo>
                  <a:pt x="606" y="131"/>
                </a:lnTo>
                <a:lnTo>
                  <a:pt x="630" y="167"/>
                </a:lnTo>
                <a:lnTo>
                  <a:pt x="651" y="206"/>
                </a:lnTo>
                <a:lnTo>
                  <a:pt x="665" y="248"/>
                </a:lnTo>
                <a:lnTo>
                  <a:pt x="674" y="293"/>
                </a:lnTo>
                <a:lnTo>
                  <a:pt x="677" y="338"/>
                </a:lnTo>
                <a:lnTo>
                  <a:pt x="674" y="384"/>
                </a:lnTo>
                <a:lnTo>
                  <a:pt x="665" y="428"/>
                </a:lnTo>
                <a:lnTo>
                  <a:pt x="651" y="469"/>
                </a:lnTo>
                <a:lnTo>
                  <a:pt x="630" y="508"/>
                </a:lnTo>
                <a:lnTo>
                  <a:pt x="606" y="544"/>
                </a:lnTo>
                <a:lnTo>
                  <a:pt x="578" y="576"/>
                </a:lnTo>
                <a:lnTo>
                  <a:pt x="546" y="605"/>
                </a:lnTo>
                <a:lnTo>
                  <a:pt x="510" y="629"/>
                </a:lnTo>
                <a:lnTo>
                  <a:pt x="471" y="648"/>
                </a:lnTo>
                <a:lnTo>
                  <a:pt x="428" y="663"/>
                </a:lnTo>
                <a:lnTo>
                  <a:pt x="385" y="672"/>
                </a:lnTo>
                <a:lnTo>
                  <a:pt x="339" y="675"/>
                </a:lnTo>
                <a:lnTo>
                  <a:pt x="293" y="672"/>
                </a:lnTo>
                <a:lnTo>
                  <a:pt x="248" y="663"/>
                </a:lnTo>
                <a:lnTo>
                  <a:pt x="207" y="648"/>
                </a:lnTo>
                <a:lnTo>
                  <a:pt x="168" y="629"/>
                </a:lnTo>
                <a:lnTo>
                  <a:pt x="132" y="605"/>
                </a:lnTo>
                <a:lnTo>
                  <a:pt x="100" y="576"/>
                </a:lnTo>
                <a:lnTo>
                  <a:pt x="70" y="544"/>
                </a:lnTo>
                <a:lnTo>
                  <a:pt x="46" y="508"/>
                </a:lnTo>
                <a:lnTo>
                  <a:pt x="26" y="469"/>
                </a:lnTo>
                <a:lnTo>
                  <a:pt x="12" y="428"/>
                </a:lnTo>
                <a:lnTo>
                  <a:pt x="3" y="384"/>
                </a:lnTo>
                <a:lnTo>
                  <a:pt x="0" y="338"/>
                </a:lnTo>
                <a:lnTo>
                  <a:pt x="3" y="293"/>
                </a:lnTo>
                <a:lnTo>
                  <a:pt x="12" y="248"/>
                </a:lnTo>
                <a:lnTo>
                  <a:pt x="26" y="206"/>
                </a:lnTo>
                <a:lnTo>
                  <a:pt x="46" y="167"/>
                </a:lnTo>
                <a:lnTo>
                  <a:pt x="70" y="131"/>
                </a:lnTo>
                <a:lnTo>
                  <a:pt x="100" y="99"/>
                </a:lnTo>
                <a:lnTo>
                  <a:pt x="132" y="71"/>
                </a:lnTo>
                <a:lnTo>
                  <a:pt x="168" y="46"/>
                </a:lnTo>
                <a:lnTo>
                  <a:pt x="207" y="27"/>
                </a:lnTo>
                <a:lnTo>
                  <a:pt x="248" y="12"/>
                </a:lnTo>
                <a:lnTo>
                  <a:pt x="293" y="3"/>
                </a:lnTo>
                <a:lnTo>
                  <a:pt x="339" y="0"/>
                </a:lnTo>
                <a:close/>
              </a:path>
            </a:pathLst>
          </a:custGeom>
          <a:solidFill>
            <a:srgbClr val="FFFFFF"/>
          </a:solidFill>
          <a:ln w="0">
            <a:noFill/>
            <a:prstDash val="solid"/>
            <a:round/>
            <a:headEnd/>
            <a:tailEnd/>
          </a:ln>
        </xdr:spPr>
      </xdr:sp>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85725</xdr:colOff>
      <xdr:row>1</xdr:row>
      <xdr:rowOff>86846</xdr:rowOff>
    </xdr:from>
    <xdr:to>
      <xdr:col>4</xdr:col>
      <xdr:colOff>266700</xdr:colOff>
      <xdr:row>1</xdr:row>
      <xdr:rowOff>257175</xdr:rowOff>
    </xdr:to>
    <xdr:grpSp>
      <xdr:nvGrpSpPr>
        <xdr:cNvPr id="3075" name="Saat Simgesi" descr="Saat">
          <a:extLst>
            <a:ext uri="{FF2B5EF4-FFF2-40B4-BE49-F238E27FC236}">
              <a16:creationId xmlns:a16="http://schemas.microsoft.com/office/drawing/2014/main" id="{00000000-0008-0000-0200-0000030C0000}"/>
            </a:ext>
          </a:extLst>
        </xdr:cNvPr>
        <xdr:cNvGrpSpPr>
          <a:grpSpLocks noChangeAspect="1"/>
        </xdr:cNvGrpSpPr>
      </xdr:nvGrpSpPr>
      <xdr:grpSpPr bwMode="auto">
        <a:xfrm>
          <a:off x="3095625" y="591671"/>
          <a:ext cx="180975" cy="170329"/>
          <a:chOff x="30" y="8"/>
          <a:chExt cx="19" cy="94"/>
        </a:xfrm>
      </xdr:grpSpPr>
      <xdr:sp macro="" textlink="">
        <xdr:nvSpPr>
          <xdr:cNvPr id="3074" name="Otomatik Şekil 2">
            <a:extLst>
              <a:ext uri="{FF2B5EF4-FFF2-40B4-BE49-F238E27FC236}">
                <a16:creationId xmlns:a16="http://schemas.microsoft.com/office/drawing/2014/main" id="{00000000-0008-0000-0200-0000020C0000}"/>
              </a:ext>
            </a:extLst>
          </xdr:cNvPr>
          <xdr:cNvSpPr>
            <a:spLocks noChangeAspect="1" noChangeArrowheads="1" noTextEdit="1"/>
          </xdr:cNvSpPr>
        </xdr:nvSpPr>
        <xdr:spPr bwMode="auto">
          <a:xfrm>
            <a:off x="30" y="83"/>
            <a:ext cx="19" cy="1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076" name="Dikdörtgen 4">
            <a:extLst>
              <a:ext uri="{FF2B5EF4-FFF2-40B4-BE49-F238E27FC236}">
                <a16:creationId xmlns:a16="http://schemas.microsoft.com/office/drawing/2014/main" id="{00000000-0008-0000-0200-0000040C0000}"/>
              </a:ext>
            </a:extLst>
          </xdr:cNvPr>
          <xdr:cNvSpPr>
            <a:spLocks noChangeArrowheads="1"/>
          </xdr:cNvSpPr>
        </xdr:nvSpPr>
        <xdr:spPr bwMode="auto">
          <a:xfrm>
            <a:off x="30" y="8"/>
            <a:ext cx="19" cy="94"/>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077" name="Serbest Form 5">
            <a:extLst>
              <a:ext uri="{FF2B5EF4-FFF2-40B4-BE49-F238E27FC236}">
                <a16:creationId xmlns:a16="http://schemas.microsoft.com/office/drawing/2014/main" id="{00000000-0008-0000-0200-0000050C0000}"/>
              </a:ext>
            </a:extLst>
          </xdr:cNvPr>
          <xdr:cNvSpPr>
            <a:spLocks noEditPoints="1"/>
          </xdr:cNvSpPr>
        </xdr:nvSpPr>
        <xdr:spPr bwMode="auto">
          <a:xfrm>
            <a:off x="30" y="8"/>
            <a:ext cx="19" cy="94"/>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1</xdr:col>
      <xdr:colOff>57150</xdr:colOff>
      <xdr:row>1</xdr:row>
      <xdr:rowOff>9525</xdr:rowOff>
    </xdr:from>
    <xdr:to>
      <xdr:col>1</xdr:col>
      <xdr:colOff>374809</xdr:colOff>
      <xdr:row>1</xdr:row>
      <xdr:rowOff>324196</xdr:rowOff>
    </xdr:to>
    <xdr:grpSp>
      <xdr:nvGrpSpPr>
        <xdr:cNvPr id="10" name="Saat Simgesi" descr="Saat">
          <a:extLst>
            <a:ext uri="{FF2B5EF4-FFF2-40B4-BE49-F238E27FC236}">
              <a16:creationId xmlns:a16="http://schemas.microsoft.com/office/drawing/2014/main" id="{764934FC-5EB9-4A67-B924-802262688152}"/>
            </a:ext>
          </a:extLst>
        </xdr:cNvPr>
        <xdr:cNvGrpSpPr>
          <a:grpSpLocks noChangeAspect="1"/>
        </xdr:cNvGrpSpPr>
      </xdr:nvGrpSpPr>
      <xdr:grpSpPr bwMode="auto">
        <a:xfrm>
          <a:off x="238125" y="514350"/>
          <a:ext cx="317659" cy="314671"/>
          <a:chOff x="270" y="53"/>
          <a:chExt cx="29" cy="29"/>
        </a:xfrm>
      </xdr:grpSpPr>
      <xdr:sp macro="" textlink="">
        <xdr:nvSpPr>
          <xdr:cNvPr id="11" name="Dikdörtgen 9">
            <a:extLst>
              <a:ext uri="{FF2B5EF4-FFF2-40B4-BE49-F238E27FC236}">
                <a16:creationId xmlns:a16="http://schemas.microsoft.com/office/drawing/2014/main" id="{9860659E-06A6-47E4-811D-7397917A7A39}"/>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12" name="Serbest Form 10">
            <a:extLst>
              <a:ext uri="{FF2B5EF4-FFF2-40B4-BE49-F238E27FC236}">
                <a16:creationId xmlns:a16="http://schemas.microsoft.com/office/drawing/2014/main" id="{9E4A6CD3-7B17-4703-8B7B-99538DF54988}"/>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3" name="Dikdörtgen 11">
            <a:extLst>
              <a:ext uri="{FF2B5EF4-FFF2-40B4-BE49-F238E27FC236}">
                <a16:creationId xmlns:a16="http://schemas.microsoft.com/office/drawing/2014/main" id="{8E04E2F9-911C-4525-918B-77D0A7C713F1}"/>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4" name="Dikdörtgen 12">
            <a:extLst>
              <a:ext uri="{FF2B5EF4-FFF2-40B4-BE49-F238E27FC236}">
                <a16:creationId xmlns:a16="http://schemas.microsoft.com/office/drawing/2014/main" id="{CBA4FBA0-8743-4968-B35D-15B60B414E8B}"/>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txBody>
          <a:bodyPr/>
          <a:lstStyle/>
          <a:p>
            <a:endParaRPr lang="en-US"/>
          </a:p>
        </xdr:txBody>
      </xdr:sp>
      <xdr:sp macro="" textlink="">
        <xdr:nvSpPr>
          <xdr:cNvPr id="15" name="Dikdörtgen 13">
            <a:extLst>
              <a:ext uri="{FF2B5EF4-FFF2-40B4-BE49-F238E27FC236}">
                <a16:creationId xmlns:a16="http://schemas.microsoft.com/office/drawing/2014/main" id="{C58D911C-2C68-465E-856B-422C84B2411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6" name="Dikdörtgen 14">
            <a:extLst>
              <a:ext uri="{FF2B5EF4-FFF2-40B4-BE49-F238E27FC236}">
                <a16:creationId xmlns:a16="http://schemas.microsoft.com/office/drawing/2014/main" id="{D7887563-59ED-40FF-A9DC-1EE34070438F}"/>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txBody>
          <a:bodyPr/>
          <a:lstStyle/>
          <a:p>
            <a:endParaRPr lang="en-US"/>
          </a:p>
        </xdr:txBody>
      </xdr:sp>
      <xdr:sp macro="" textlink="">
        <xdr:nvSpPr>
          <xdr:cNvPr id="17" name="Serbest Form 15">
            <a:extLst>
              <a:ext uri="{FF2B5EF4-FFF2-40B4-BE49-F238E27FC236}">
                <a16:creationId xmlns:a16="http://schemas.microsoft.com/office/drawing/2014/main" id="{4808CD84-1C98-4D93-81BB-EE9F05F21FB7}"/>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8" name="Serbest Form 16">
            <a:extLst>
              <a:ext uri="{FF2B5EF4-FFF2-40B4-BE49-F238E27FC236}">
                <a16:creationId xmlns:a16="http://schemas.microsoft.com/office/drawing/2014/main" id="{E6A35112-1931-499D-9DB4-746CFE12F39E}"/>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9" name="Serbest Form 17">
            <a:extLst>
              <a:ext uri="{FF2B5EF4-FFF2-40B4-BE49-F238E27FC236}">
                <a16:creationId xmlns:a16="http://schemas.microsoft.com/office/drawing/2014/main" id="{5454C719-1FC0-426B-A830-41A87C3B07B6}"/>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20" name="Serbest Form 18">
            <a:extLst>
              <a:ext uri="{FF2B5EF4-FFF2-40B4-BE49-F238E27FC236}">
                <a16:creationId xmlns:a16="http://schemas.microsoft.com/office/drawing/2014/main" id="{A326715F-171F-4C02-98E1-F74EC60CFFC1}"/>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21" name="Serbest Form 19">
            <a:extLst>
              <a:ext uri="{FF2B5EF4-FFF2-40B4-BE49-F238E27FC236}">
                <a16:creationId xmlns:a16="http://schemas.microsoft.com/office/drawing/2014/main" id="{578B221E-D60B-49BF-8E2E-18A1DAED41F1}"/>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22" name="Serbest Form 20">
            <a:extLst>
              <a:ext uri="{FF2B5EF4-FFF2-40B4-BE49-F238E27FC236}">
                <a16:creationId xmlns:a16="http://schemas.microsoft.com/office/drawing/2014/main" id="{F92E00B2-7276-469F-A1FD-3C5418258A7A}"/>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23" name="Serbest Form 21">
            <a:extLst>
              <a:ext uri="{FF2B5EF4-FFF2-40B4-BE49-F238E27FC236}">
                <a16:creationId xmlns:a16="http://schemas.microsoft.com/office/drawing/2014/main" id="{5F8876CA-9A8C-4894-BAD0-2C5316F4D033}"/>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24" name="Serbest Form 22">
            <a:extLst>
              <a:ext uri="{FF2B5EF4-FFF2-40B4-BE49-F238E27FC236}">
                <a16:creationId xmlns:a16="http://schemas.microsoft.com/office/drawing/2014/main" id="{63E92962-D827-4FD6-BEA4-410BEFB9E37B}"/>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25" name="Serbest Form 23">
            <a:extLst>
              <a:ext uri="{FF2B5EF4-FFF2-40B4-BE49-F238E27FC236}">
                <a16:creationId xmlns:a16="http://schemas.microsoft.com/office/drawing/2014/main" id="{FA6BB5A2-87A9-425C-886A-F29BB36A33BD}"/>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0</xdr:col>
      <xdr:colOff>241038</xdr:colOff>
      <xdr:row>13</xdr:row>
      <xdr:rowOff>8404</xdr:rowOff>
    </xdr:from>
    <xdr:to>
      <xdr:col>2</xdr:col>
      <xdr:colOff>117213</xdr:colOff>
      <xdr:row>13</xdr:row>
      <xdr:rowOff>198904</xdr:rowOff>
    </xdr:to>
    <xdr:grpSp>
      <xdr:nvGrpSpPr>
        <xdr:cNvPr id="26" name="Olay Ekle" descr="Yeni bir etkinlik eklemek için seçin">
          <a:extLst>
            <a:ext uri="{FF2B5EF4-FFF2-40B4-BE49-F238E27FC236}">
              <a16:creationId xmlns:a16="http://schemas.microsoft.com/office/drawing/2014/main" id="{D60FB342-9F21-4B01-81DF-89FE49385CB3}"/>
            </a:ext>
          </a:extLst>
        </xdr:cNvPr>
        <xdr:cNvGrpSpPr/>
      </xdr:nvGrpSpPr>
      <xdr:grpSpPr>
        <a:xfrm>
          <a:off x="183888" y="3485029"/>
          <a:ext cx="1676400" cy="190500"/>
          <a:chOff x="298188" y="4809004"/>
          <a:chExt cx="1381125" cy="190500"/>
        </a:xfrm>
      </xdr:grpSpPr>
      <xdr:sp macro="" textlink="">
        <xdr:nvSpPr>
          <xdr:cNvPr id="27" name="Yuvarlatılmış Dikdörtgen 111">
            <a:hlinkClick xmlns:r="http://schemas.openxmlformats.org/officeDocument/2006/relationships" r:id="rId1" tooltip="Yeni bir etkinlik eklemek için seçin"/>
            <a:extLst>
              <a:ext uri="{FF2B5EF4-FFF2-40B4-BE49-F238E27FC236}">
                <a16:creationId xmlns:a16="http://schemas.microsoft.com/office/drawing/2014/main" id="{C25870B0-A3F0-4E92-A003-D30B7F5F8C40}"/>
              </a:ext>
            </a:extLst>
          </xdr:cNvPr>
          <xdr:cNvSpPr/>
        </xdr:nvSpPr>
        <xdr:spPr>
          <a:xfrm>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tr" sz="900" b="1" baseline="0">
                <a:solidFill>
                  <a:schemeClr val="tx2"/>
                </a:solidFill>
                <a:effectLst/>
                <a:latin typeface="Calibri" panose="020F0502020204030204" pitchFamily="34" charset="0"/>
                <a:ea typeface="+mn-ea"/>
                <a:cs typeface="+mn-cs"/>
              </a:rPr>
              <a:t>ETKİNLİK</a:t>
            </a:r>
            <a:r>
              <a:rPr lang="tr" sz="900" b="1">
                <a:solidFill>
                  <a:schemeClr val="tx2"/>
                </a:solidFill>
                <a:effectLst/>
                <a:latin typeface="Calibri" panose="020F0502020204030204" pitchFamily="34" charset="0"/>
                <a:ea typeface="+mn-ea"/>
                <a:cs typeface="+mn-cs"/>
              </a:rPr>
              <a:t>EKLE</a:t>
            </a:r>
            <a:endParaRPr lang="en-US" sz="1000" b="1">
              <a:solidFill>
                <a:schemeClr val="tx2"/>
              </a:solidFill>
              <a:latin typeface="Calibri" panose="020F0502020204030204" pitchFamily="34" charset="0"/>
            </a:endParaRPr>
          </a:p>
        </xdr:txBody>
      </xdr:sp>
      <xdr:grpSp>
        <xdr:nvGrpSpPr>
          <xdr:cNvPr id="28" name="Olay Ekle">
            <a:extLst>
              <a:ext uri="{FF2B5EF4-FFF2-40B4-BE49-F238E27FC236}">
                <a16:creationId xmlns:a16="http://schemas.microsoft.com/office/drawing/2014/main" id="{FFA4E361-1549-44AA-85F0-50A33E0300E8}"/>
              </a:ext>
            </a:extLst>
          </xdr:cNvPr>
          <xdr:cNvGrpSpPr>
            <a:grpSpLocks noChangeAspect="1"/>
          </xdr:cNvGrpSpPr>
        </xdr:nvGrpSpPr>
        <xdr:grpSpPr bwMode="auto">
          <a:xfrm>
            <a:off x="347124" y="4829174"/>
            <a:ext cx="146404" cy="152399"/>
            <a:chOff x="32" y="40"/>
            <a:chExt cx="15" cy="487"/>
          </a:xfrm>
        </xdr:grpSpPr>
        <xdr:sp macro="" textlink="">
          <xdr:nvSpPr>
            <xdr:cNvPr id="29" name="Dikdörtgen 15">
              <a:extLst>
                <a:ext uri="{FF2B5EF4-FFF2-40B4-BE49-F238E27FC236}">
                  <a16:creationId xmlns:a16="http://schemas.microsoft.com/office/drawing/2014/main" id="{CC371655-4F93-46AB-AF3B-3CB82D2D0F84}"/>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0" name="Serbest Form 16">
              <a:extLst>
                <a:ext uri="{FF2B5EF4-FFF2-40B4-BE49-F238E27FC236}">
                  <a16:creationId xmlns:a16="http://schemas.microsoft.com/office/drawing/2014/main" id="{0D759B39-4FFD-4634-B6D7-44F4E313D951}"/>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236729</xdr:colOff>
      <xdr:row>11</xdr:row>
      <xdr:rowOff>36420</xdr:rowOff>
    </xdr:from>
    <xdr:to>
      <xdr:col>2</xdr:col>
      <xdr:colOff>121112</xdr:colOff>
      <xdr:row>11</xdr:row>
      <xdr:rowOff>226920</xdr:rowOff>
    </xdr:to>
    <xdr:grpSp>
      <xdr:nvGrpSpPr>
        <xdr:cNvPr id="31" name="Saatleri Düzenle" descr="Zamanlayıcıdaki zaman aralıklarını düzenlemek için seçin">
          <a:hlinkClick xmlns:r="http://schemas.openxmlformats.org/officeDocument/2006/relationships" r:id="rId2" tooltip="Programı Görüntülemek için Seçin"/>
          <a:extLst>
            <a:ext uri="{FF2B5EF4-FFF2-40B4-BE49-F238E27FC236}">
              <a16:creationId xmlns:a16="http://schemas.microsoft.com/office/drawing/2014/main" id="{731A1DCC-B4A9-4F4D-898C-AC144E9767A0}"/>
            </a:ext>
          </a:extLst>
        </xdr:cNvPr>
        <xdr:cNvGrpSpPr/>
      </xdr:nvGrpSpPr>
      <xdr:grpSpPr>
        <a:xfrm>
          <a:off x="179579" y="3036795"/>
          <a:ext cx="1684608" cy="190500"/>
          <a:chOff x="303404" y="4513170"/>
          <a:chExt cx="1379808" cy="190500"/>
        </a:xfrm>
      </xdr:grpSpPr>
      <xdr:sp macro="" textlink="">
        <xdr:nvSpPr>
          <xdr:cNvPr id="32" name="Yuvarlatılmış Dikdörtgen 117">
            <a:hlinkClick xmlns:r="http://schemas.openxmlformats.org/officeDocument/2006/relationships" r:id="rId2" tooltip="Programı görüntülemek için seçin"/>
            <a:extLst>
              <a:ext uri="{FF2B5EF4-FFF2-40B4-BE49-F238E27FC236}">
                <a16:creationId xmlns:a16="http://schemas.microsoft.com/office/drawing/2014/main" id="{C80209F6-D4B5-47BD-8B63-14019DEE5FA4}"/>
              </a:ext>
            </a:extLst>
          </xdr:cNvPr>
          <xdr:cNvSpPr/>
        </xdr:nvSpPr>
        <xdr:spPr>
          <a:xfrm>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tr" sz="900" b="1" baseline="0">
                <a:solidFill>
                  <a:schemeClr val="tx2"/>
                </a:solidFill>
                <a:effectLst/>
                <a:latin typeface="Calibri" panose="020F0502020204030204" pitchFamily="34" charset="0"/>
                <a:ea typeface="+mn-ea"/>
                <a:cs typeface="+mn-cs"/>
              </a:rPr>
              <a:t>GÜNLÜK PROGRAMI</a:t>
            </a:r>
            <a:r>
              <a:rPr lang="tr" sz="900" b="1">
                <a:solidFill>
                  <a:schemeClr val="tx2"/>
                </a:solidFill>
                <a:effectLst/>
                <a:latin typeface="Calibri" panose="020F0502020204030204" pitchFamily="34" charset="0"/>
                <a:ea typeface="+mn-ea"/>
                <a:cs typeface="+mn-cs"/>
              </a:rPr>
              <a:t>GÖRÜNTÜLE</a:t>
            </a:r>
            <a:endParaRPr lang="en-US" sz="1000" b="1">
              <a:solidFill>
                <a:schemeClr val="tx2"/>
              </a:solidFill>
              <a:latin typeface="Calibri" panose="020F0502020204030204" pitchFamily="34" charset="0"/>
            </a:endParaRPr>
          </a:p>
        </xdr:txBody>
      </xdr:sp>
      <xdr:grpSp>
        <xdr:nvGrpSpPr>
          <xdr:cNvPr id="33" name="Saatleri Düzenle">
            <a:extLst>
              <a:ext uri="{FF2B5EF4-FFF2-40B4-BE49-F238E27FC236}">
                <a16:creationId xmlns:a16="http://schemas.microsoft.com/office/drawing/2014/main" id="{526B6FDD-8540-4294-8339-D89C5CC98DEA}"/>
              </a:ext>
            </a:extLst>
          </xdr:cNvPr>
          <xdr:cNvGrpSpPr>
            <a:grpSpLocks noChangeAspect="1"/>
          </xdr:cNvGrpSpPr>
        </xdr:nvGrpSpPr>
        <xdr:grpSpPr bwMode="auto">
          <a:xfrm>
            <a:off x="344034" y="4540255"/>
            <a:ext cx="132757" cy="134639"/>
            <a:chOff x="43" y="73"/>
            <a:chExt cx="41" cy="425"/>
          </a:xfrm>
        </xdr:grpSpPr>
        <xdr:sp macro="" textlink="">
          <xdr:nvSpPr>
            <xdr:cNvPr id="34" name="Dikdörtgen 20">
              <a:extLst>
                <a:ext uri="{FF2B5EF4-FFF2-40B4-BE49-F238E27FC236}">
                  <a16:creationId xmlns:a16="http://schemas.microsoft.com/office/drawing/2014/main" id="{E68949C0-C4A0-4EB4-AAA7-38528EDC437C}"/>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5" name="Serbest Form 21">
              <a:extLst>
                <a:ext uri="{FF2B5EF4-FFF2-40B4-BE49-F238E27FC236}">
                  <a16:creationId xmlns:a16="http://schemas.microsoft.com/office/drawing/2014/main" id="{88D5472A-6035-466B-AE01-033576C77ED6}"/>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8</xdr:row>
      <xdr:rowOff>198294</xdr:rowOff>
    </xdr:from>
    <xdr:to>
      <xdr:col>1</xdr:col>
      <xdr:colOff>296115</xdr:colOff>
      <xdr:row>10</xdr:row>
      <xdr:rowOff>4993</xdr:rowOff>
    </xdr:to>
    <xdr:grpSp>
      <xdr:nvGrpSpPr>
        <xdr:cNvPr id="36" name="Araç Kutusu Simgesi" descr="Evrak Çantası">
          <a:extLst>
            <a:ext uri="{FF2B5EF4-FFF2-40B4-BE49-F238E27FC236}">
              <a16:creationId xmlns:a16="http://schemas.microsoft.com/office/drawing/2014/main" id="{84CC1468-4A9F-454F-8468-1F6BBB1B2193}"/>
            </a:ext>
          </a:extLst>
        </xdr:cNvPr>
        <xdr:cNvGrpSpPr>
          <a:grpSpLocks noChangeAspect="1"/>
        </xdr:cNvGrpSpPr>
      </xdr:nvGrpSpPr>
      <xdr:grpSpPr bwMode="auto">
        <a:xfrm>
          <a:off x="181255" y="2484294"/>
          <a:ext cx="295835" cy="282949"/>
          <a:chOff x="32" y="131"/>
          <a:chExt cx="31" cy="402"/>
        </a:xfrm>
      </xdr:grpSpPr>
      <xdr:sp macro="" textlink="">
        <xdr:nvSpPr>
          <xdr:cNvPr id="37" name="Dikdörtgen 25">
            <a:extLst>
              <a:ext uri="{FF2B5EF4-FFF2-40B4-BE49-F238E27FC236}">
                <a16:creationId xmlns:a16="http://schemas.microsoft.com/office/drawing/2014/main" id="{E41BFCFC-AD8D-4789-806E-C47D26EAB58D}"/>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a:lstStyle/>
          <a:p>
            <a:endParaRPr lang="en-US"/>
          </a:p>
        </xdr:txBody>
      </xdr:sp>
      <xdr:sp macro="" textlink="">
        <xdr:nvSpPr>
          <xdr:cNvPr id="38" name="Dikdörtgen 26">
            <a:extLst>
              <a:ext uri="{FF2B5EF4-FFF2-40B4-BE49-F238E27FC236}">
                <a16:creationId xmlns:a16="http://schemas.microsoft.com/office/drawing/2014/main" id="{E112929A-2FF8-448D-B1CA-C40DFE61F7DD}"/>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txBody>
          <a:bodyPr/>
          <a:lstStyle/>
          <a:p>
            <a:endParaRPr lang="en-US"/>
          </a:p>
        </xdr:txBody>
      </xdr:sp>
      <xdr:sp macro="" textlink="">
        <xdr:nvSpPr>
          <xdr:cNvPr id="39" name="Serbest Form 27">
            <a:extLst>
              <a:ext uri="{FF2B5EF4-FFF2-40B4-BE49-F238E27FC236}">
                <a16:creationId xmlns:a16="http://schemas.microsoft.com/office/drawing/2014/main" id="{494765F8-40DE-4379-B87D-853CCD9E759A}"/>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GünlükProgram" displayName="GünlükProgram" ref="E3:F76" totalsRowShown="0" headerRowDxfId="7">
  <autoFilter ref="E3:F76" xr:uid="{00000000-000C-0000-FFFF-FFFF00000000}">
    <filterColumn colId="0" hiddenButton="1"/>
    <filterColumn colId="1" hiddenButton="1"/>
  </autoFilter>
  <tableColumns count="2">
    <tableColumn id="1" xr3:uid="{00000000-0010-0000-0000-000001000000}" name="Zaman" dataCellStyle="Zaman">
      <calculatedColumnFormula>'Zaman Aralıkları'!E3</calculatedColumnFormula>
    </tableColumn>
    <tableColumn id="2" xr3:uid="{00000000-0010-0000-0000-000002000000}" name="Açıklama" dataDxfId="6">
      <calculatedColumnFormula>IFERROR(INDEX(EtkinlikZamanlayıcı[],MATCH(DATEVALUE(DateVal)&amp;GünlükProgram[[#This Row],[Zaman]],LookUpDateAndTime,0),3),"")</calculatedColumnFormula>
    </tableColumn>
  </tableColumns>
  <tableStyleInfo name="Günlük Program" showFirstColumn="0" showLastColumn="0" showRowStripes="1" showColumnStripes="0"/>
  <extLst>
    <ext xmlns:x14="http://schemas.microsoft.com/office/spreadsheetml/2009/9/main" uri="{504A1905-F514-4f6f-8877-14C23A59335A}">
      <x14:table altTextSummary="Etkinlik Zamanlayıcı sayfasında bahsedildiği gibi belirli bir zaman aralığındaki etkinliği içeren günlük program"/>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tkinlikZamanlayıcı" displayName="EtkinlikZamanlayıcı" ref="E2:H15" totalsRowShown="0" headerRowDxfId="5" dataDxfId="4">
  <autoFilter ref="E2:H15" xr:uid="{00000000-0009-0000-0100-000003000000}"/>
  <tableColumns count="4">
    <tableColumn id="1" xr3:uid="{00000000-0010-0000-0100-000001000000}" name="TARİH" dataCellStyle="Table_Date"/>
    <tableColumn id="2" xr3:uid="{00000000-0010-0000-0100-000002000000}" name="ZAMAN" dataCellStyle="Zaman"/>
    <tableColumn id="3" xr3:uid="{00000000-0010-0000-0100-000003000000}" name="AÇIKLAMA" dataCellStyle="Table_Details"/>
    <tableColumn id="4" xr3:uid="{00000000-0010-0000-0100-000004000000}" name="BENZERSİZ DEĞER (HESAPLANAN)" dataDxfId="3">
      <calculatedColumnFormula>EtkinlikZamanlayıcı[[#This Row],[TARİH]]&amp;"|"&amp;COUNTIF($E$3:E3,E3)</calculatedColumnFormula>
    </tableColumn>
  </tableColumns>
  <tableStyleInfo name="Zaman Aralıkları" showFirstColumn="0" showLastColumn="0" showRowStripes="1" showColumnStripes="0"/>
  <extLst>
    <ext xmlns:x14="http://schemas.microsoft.com/office/spreadsheetml/2009/9/main" uri="{504A1905-F514-4f6f-8877-14C23A59335A}">
      <x14:table altTextSummary="Bu tablo etkinliklerin tarihini, saatini ve açıklamasını gösterir"/>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Saat" displayName="Saat" ref="E2:E75" totalsRowShown="0" headerRowCellStyle="Event_Header">
  <autoFilter ref="E2:E75" xr:uid="{00000000-0009-0000-0100-000001000000}"/>
  <tableColumns count="1">
    <tableColumn id="1" xr3:uid="{00000000-0010-0000-0200-000001000000}" name="Saat" dataDxfId="0" dataCellStyle="Zaman">
      <calculatedColumnFormula>IFERROR(IF($E2+Artış&gt;Bitiş_Zamanı,"",$E2+Artış),"")</calculatedColumnFormula>
    </tableColumn>
  </tableColumns>
  <tableStyleInfo name="Zaman Aralıkları" showFirstColumn="0" showLastColumn="0" showRowStripes="1" showColumnStripes="0"/>
  <extLst>
    <ext xmlns:x14="http://schemas.microsoft.com/office/spreadsheetml/2009/9/main" uri="{504A1905-F514-4f6f-8877-14C23A59335A}">
      <x14:table altTextSummary="Günlük Program sayfasında görünen zaman aralıklarının listesi"/>
    </ext>
  </extLst>
</table>
</file>

<file path=xl/theme/theme11.xml><?xml version="1.0" encoding="utf-8"?>
<a:theme xmlns:a="http://schemas.openxmlformats.org/drawingml/2006/main" name="Decatur">
  <a:themeElements>
    <a:clrScheme name="Daily Schedule">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 Schedule">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M76"/>
  <sheetViews>
    <sheetView showGridLines="0" tabSelected="1" zoomScaleNormal="100" workbookViewId="0"/>
  </sheetViews>
  <sheetFormatPr defaultRowHeight="15" x14ac:dyDescent="0.25"/>
  <cols>
    <col min="1" max="1" width="2.7109375" customWidth="1"/>
    <col min="2" max="2" width="16.7109375" customWidth="1"/>
    <col min="3" max="3" width="18" customWidth="1"/>
    <col min="4" max="4" width="2.7109375" customWidth="1"/>
    <col min="5" max="5" width="12.42578125" customWidth="1"/>
    <col min="6" max="6" width="31" customWidth="1"/>
    <col min="7" max="7" width="2.7109375" customWidth="1"/>
    <col min="8" max="8" width="17.7109375" customWidth="1"/>
    <col min="9" max="9" width="12.85546875" customWidth="1"/>
    <col min="10" max="10" width="20.42578125" customWidth="1"/>
    <col min="11" max="11" width="2.7109375" customWidth="1"/>
    <col min="12" max="12" width="3.28515625" customWidth="1"/>
    <col min="13" max="13" width="51.42578125" customWidth="1"/>
    <col min="14" max="14" width="2.7109375" customWidth="1"/>
  </cols>
  <sheetData>
    <row r="1" spans="2:13" ht="39.95" customHeight="1" x14ac:dyDescent="0.25">
      <c r="B1" s="41" t="s">
        <v>0</v>
      </c>
      <c r="C1" s="41"/>
    </row>
    <row r="2" spans="2:13" ht="27.95" customHeight="1" x14ac:dyDescent="0.25">
      <c r="B2" s="36">
        <f ca="1">IFERROR(DAY(DateVal),"")</f>
        <v>23</v>
      </c>
      <c r="C2" s="36"/>
      <c r="E2" s="12" t="s">
        <v>10</v>
      </c>
      <c r="F2" s="25" t="str">
        <f ca="1">IFERROR(UPPER(TEXT(DATE(ReportYear,AySayısı,ReportDay),"g aaaa yyyy")),"")</f>
        <v>23 HAZİRAN 2022</v>
      </c>
      <c r="H2" s="7" t="s">
        <v>12</v>
      </c>
      <c r="I2" s="7"/>
      <c r="J2" s="7"/>
      <c r="L2" s="8" t="s">
        <v>13</v>
      </c>
      <c r="M2" s="8"/>
    </row>
    <row r="3" spans="2:13" ht="15" customHeight="1" x14ac:dyDescent="0.25">
      <c r="B3" s="36"/>
      <c r="C3" s="36"/>
      <c r="E3" s="23" t="s">
        <v>10</v>
      </c>
      <c r="F3" s="24" t="s">
        <v>11</v>
      </c>
      <c r="H3" s="17" t="str">
        <f ca="1">IFERROR(TEXT(DATEVALUE(DateVal)+1,"gggg"),"")</f>
        <v>Cuma</v>
      </c>
      <c r="I3" s="26" t="str">
        <f ca="1">IFERROR(INDEX(EtkinlikZamanlayıcı[],MATCH($H$6&amp;"|"&amp;ROW(A1),EtkinlikZamanlayıcı[BENZERSİZ DEĞER (HESAPLANAN)],0),2),"")</f>
        <v/>
      </c>
      <c r="J3" s="19" t="str">
        <f ca="1">IFERROR(INDEX(EtkinlikZamanlayıcı[],MATCH($H$6&amp;"|"&amp;ROW(A1),EtkinlikZamanlayıcı[BENZERSİZ DEĞER (HESAPLANAN)],0),3),"")</f>
        <v/>
      </c>
      <c r="M3" s="43" t="s">
        <v>14</v>
      </c>
    </row>
    <row r="4" spans="2:13" ht="15" customHeight="1" x14ac:dyDescent="0.25">
      <c r="B4" s="36"/>
      <c r="C4" s="36"/>
      <c r="E4" s="30">
        <f>'Zaman Aralıkları'!E3</f>
        <v>0.25</v>
      </c>
      <c r="F4" t="str">
        <f ca="1">IFERROR(INDEX(EtkinlikZamanlayıcı[],MATCH(DATEVALUE(DateVal)&amp;GünlükProgram[[#This Row],[Zaman]],LookUpDateAndTime,0),3),"")</f>
        <v>Uyan</v>
      </c>
      <c r="H4" s="34" t="str">
        <f ca="1">IFERROR(TEXT(DATEVALUE(DateVal)+1,"g"),"")</f>
        <v>24</v>
      </c>
      <c r="I4" s="27">
        <f ca="1">IFERROR(INDEX(EtkinlikZamanlayıcı[],MATCH($H$6&amp;"|"&amp;ROW(A2),EtkinlikZamanlayıcı[BENZERSİZ DEĞER (HESAPLANAN)],0),2),"")</f>
        <v>0.2708333333333333</v>
      </c>
      <c r="J4" s="18" t="str">
        <f ca="1">IFERROR(INDEX(EtkinlikZamanlayıcı[],MATCH($H$6&amp;"|"&amp;ROW(A2),EtkinlikZamanlayıcı[BENZERSİZ DEĞER (HESAPLANAN)],0),3),"")</f>
        <v>Kahvaltı</v>
      </c>
      <c r="L4" s="15"/>
      <c r="M4" s="43"/>
    </row>
    <row r="5" spans="2:13" ht="15" customHeight="1" x14ac:dyDescent="0.25">
      <c r="B5" s="36"/>
      <c r="C5" s="36"/>
      <c r="E5" s="30">
        <f>'Zaman Aralıkları'!E4</f>
        <v>0.2604166666666667</v>
      </c>
      <c r="F5" t="str">
        <f ca="1">IFERROR(INDEX(EtkinlikZamanlayıcı[],MATCH(DATEVALUE(DateVal)&amp;GünlükProgram[[#This Row],[Zaman]],LookUpDateAndTime,0),3),"")</f>
        <v/>
      </c>
      <c r="H5" s="34"/>
      <c r="I5" s="27" t="str">
        <f ca="1">IFERROR(INDEX(EtkinlikZamanlayıcı[],MATCH($H$6&amp;"|"&amp;ROW(A3),EtkinlikZamanlayıcı[BENZERSİZ DEĞER (HESAPLANAN)],0),2),"")</f>
        <v/>
      </c>
      <c r="J5" s="18" t="str">
        <f ca="1">IFERROR(INDEX(EtkinlikZamanlayıcı[],MATCH($H$6&amp;"|"&amp;ROW(A3),EtkinlikZamanlayıcı[BENZERSİZ DEĞER (HESAPLANAN)],0),3),"")</f>
        <v/>
      </c>
      <c r="L5" s="21"/>
      <c r="M5" s="43"/>
    </row>
    <row r="6" spans="2:13" ht="15" customHeight="1" x14ac:dyDescent="0.25">
      <c r="B6" s="36"/>
      <c r="C6" s="36"/>
      <c r="E6" s="30">
        <f>'Zaman Aralıkları'!E5</f>
        <v>0.27083333333333337</v>
      </c>
      <c r="F6" t="str">
        <f ca="1">IFERROR(INDEX(EtkinlikZamanlayıcı[],MATCH(DATEVALUE(DateVal)&amp;GünlükProgram[[#This Row],[Zaman]],LookUpDateAndTime,0),3),"")</f>
        <v>Duş al</v>
      </c>
      <c r="H6" s="3">
        <f ca="1">IFERROR(DateVal+1,"")</f>
        <v>44736</v>
      </c>
      <c r="I6" s="27" t="str">
        <f ca="1">IFERROR(INDEX(EtkinlikZamanlayıcı[],MATCH($H$6&amp;"|"&amp;ROW(A4),EtkinlikZamanlayıcı[BENZERSİZ DEĞER (HESAPLANAN)],0),2),"")</f>
        <v/>
      </c>
      <c r="J6" s="18" t="str">
        <f ca="1">IFERROR(INDEX(EtkinlikZamanlayıcı[],MATCH($H$6&amp;"|"&amp;ROW(A4),EtkinlikZamanlayıcı[BENZERSİZ DEĞER (HESAPLANAN)],0),3),"")</f>
        <v/>
      </c>
      <c r="M6" s="43" t="s">
        <v>15</v>
      </c>
    </row>
    <row r="7" spans="2:13" ht="15" customHeight="1" x14ac:dyDescent="0.25">
      <c r="B7" s="42" t="str">
        <f ca="1">IFERROR(TEXT(DateVal,"gggg"),"")</f>
        <v>Perşembe</v>
      </c>
      <c r="C7" s="42"/>
      <c r="E7" s="30">
        <f>'Zaman Aralıkları'!E6</f>
        <v>0.28125000000000006</v>
      </c>
      <c r="F7" t="str">
        <f ca="1">IFERROR(INDEX(EtkinlikZamanlayıcı[],MATCH(DATEVALUE(DateVal)&amp;GünlükProgram[[#This Row],[Zaman]],LookUpDateAndTime,0),3),"")</f>
        <v/>
      </c>
      <c r="H7" s="1"/>
      <c r="I7" s="27" t="str">
        <f ca="1">IFERROR(INDEX(EtkinlikZamanlayıcı[],MATCH($H$6&amp;"|"&amp;ROW(A5),EtkinlikZamanlayıcı[BENZERSİZ DEĞER (HESAPLANAN)],0),2),"")</f>
        <v/>
      </c>
      <c r="J7" s="18" t="str">
        <f ca="1">IFERROR(INDEX(EtkinlikZamanlayıcı[],MATCH($H$6&amp;"|"&amp;ROW(A5),EtkinlikZamanlayıcı[BENZERSİZ DEĞER (HESAPLANAN)],0),3),"")</f>
        <v/>
      </c>
      <c r="L7" s="15"/>
      <c r="M7" s="37"/>
    </row>
    <row r="8" spans="2:13" ht="15" customHeight="1" x14ac:dyDescent="0.25">
      <c r="B8" s="42"/>
      <c r="C8" s="42"/>
      <c r="E8" s="30">
        <f>'Zaman Aralıkları'!E7</f>
        <v>0.29166666666666674</v>
      </c>
      <c r="F8" t="str">
        <f ca="1">IFERROR(INDEX(EtkinlikZamanlayıcı[],MATCH(DATEVALUE(DateVal)&amp;GünlükProgram[[#This Row],[Zaman]],LookUpDateAndTime,0),3),"")</f>
        <v/>
      </c>
      <c r="H8" s="2"/>
      <c r="I8" s="27" t="str">
        <f ca="1">IFERROR(INDEX(EtkinlikZamanlayıcı[],MATCH($H$6&amp;"|"&amp;ROW(A6),EtkinlikZamanlayıcı[BENZERSİZ DEĞER (HESAPLANAN)],0),2),"")</f>
        <v/>
      </c>
      <c r="J8" s="18" t="str">
        <f ca="1">IFERROR(INDEX(EtkinlikZamanlayıcı[],MATCH($H$6&amp;"|"&amp;ROW(A6),EtkinlikZamanlayıcı[BENZERSİZ DEĞER (HESAPLANAN)],0),3),"")</f>
        <v/>
      </c>
      <c r="L8" s="21"/>
      <c r="M8" s="37"/>
    </row>
    <row r="9" spans="2:13" ht="15" customHeight="1" x14ac:dyDescent="0.25">
      <c r="B9" s="42"/>
      <c r="C9" s="42"/>
      <c r="E9" s="30">
        <f>'Zaman Aralıkları'!E8</f>
        <v>0.3020833333333334</v>
      </c>
      <c r="F9" t="str">
        <f ca="1">IFERROR(INDEX(EtkinlikZamanlayıcı[],MATCH(DATEVALUE(DateVal)&amp;GünlükProgram[[#This Row],[Zaman]],LookUpDateAndTime,0),3),"")</f>
        <v/>
      </c>
      <c r="H9" s="17" t="str">
        <f ca="1">IFERROR(TEXT(DATEVALUE(DateVal)+2,"gggg"),"")</f>
        <v>Cumartesi</v>
      </c>
      <c r="I9" s="26" t="str">
        <f ca="1">IFERROR(INDEX(EtkinlikZamanlayıcı[],MATCH($H$12&amp;"|"&amp;ROW(A1),EtkinlikZamanlayıcı[BENZERSİZ DEĞER (HESAPLANAN)],0),2),"")</f>
        <v/>
      </c>
      <c r="J9" s="19" t="str">
        <f ca="1">IFERROR(INDEX(EtkinlikZamanlayıcı[],MATCH($H$12&amp;"|"&amp;ROW(A1),EtkinlikZamanlayıcı[BENZERSİZ DEĞER (HESAPLANAN)],0),3),"")</f>
        <v/>
      </c>
      <c r="M9" s="37"/>
    </row>
    <row r="10" spans="2:13" ht="15" customHeight="1" x14ac:dyDescent="0.25">
      <c r="E10" s="30">
        <f>'Zaman Aralıkları'!E9</f>
        <v>0.3125000000000001</v>
      </c>
      <c r="F10" t="str">
        <f ca="1">IFERROR(INDEX(EtkinlikZamanlayıcı[],MATCH(DATEVALUE(DateVal)&amp;GünlükProgram[[#This Row],[Zaman]],LookUpDateAndTime,0),3),"")</f>
        <v>İşe git</v>
      </c>
      <c r="H10" s="34" t="str">
        <f ca="1">IFERROR(TEXT(DATEVALUE(DateVal)+2,"g"),"")</f>
        <v>25</v>
      </c>
      <c r="I10" s="27" t="str">
        <f ca="1">IFERROR(INDEX(EtkinlikZamanlayıcı[],MATCH($H$12&amp;"|"&amp;ROW(A2),EtkinlikZamanlayıcı[BENZERSİZ DEĞER (HESAPLANAN)],0),2),"")</f>
        <v/>
      </c>
      <c r="J10" s="18" t="str">
        <f ca="1">IFERROR(INDEX(EtkinlikZamanlayıcı[],MATCH($H$12&amp;"|"&amp;ROW(A2),EtkinlikZamanlayıcı[BENZERSİZ DEĞER (HESAPLANAN)],0),3),"")</f>
        <v/>
      </c>
      <c r="L10" s="15"/>
      <c r="M10" s="37"/>
    </row>
    <row r="11" spans="2:13" ht="15" customHeight="1" x14ac:dyDescent="0.25">
      <c r="B11" s="38" t="s">
        <v>1</v>
      </c>
      <c r="C11" s="38"/>
      <c r="E11" s="30">
        <f>'Zaman Aralıkları'!E10</f>
        <v>0.3229166666666668</v>
      </c>
      <c r="F11" t="str">
        <f ca="1">IFERROR(INDEX(EtkinlikZamanlayıcı[],MATCH(DATEVALUE(DateVal)&amp;GünlükProgram[[#This Row],[Zaman]],LookUpDateAndTime,0),3),"")</f>
        <v/>
      </c>
      <c r="H11" s="35"/>
      <c r="I11" s="27" t="str">
        <f ca="1">IFERROR(INDEX(EtkinlikZamanlayıcı[],MATCH($H$12&amp;"|"&amp;ROW(A3),EtkinlikZamanlayıcı[BENZERSİZ DEĞER (HESAPLANAN)],0),2),"")</f>
        <v/>
      </c>
      <c r="J11" s="18" t="str">
        <f ca="1">IFERROR(INDEX(EtkinlikZamanlayıcı[],MATCH($H$12&amp;"|"&amp;ROW(A3),EtkinlikZamanlayıcı[BENZERSİZ DEĞER (HESAPLANAN)],0),3),"")</f>
        <v/>
      </c>
      <c r="L11" s="21"/>
      <c r="M11" s="37"/>
    </row>
    <row r="12" spans="2:13" ht="15" customHeight="1" x14ac:dyDescent="0.25">
      <c r="E12" s="30">
        <f>'Zaman Aralıkları'!E11</f>
        <v>0.3333333333333335</v>
      </c>
      <c r="F12" t="str">
        <f ca="1">IFERROR(INDEX(EtkinlikZamanlayıcı[],MATCH(DATEVALUE(DateVal)&amp;GünlükProgram[[#This Row],[Zaman]],LookUpDateAndTime,0),3),"")</f>
        <v>İşe başla</v>
      </c>
      <c r="H12" s="3">
        <f ca="1">IFERROR(DateVal+2,"")</f>
        <v>44737</v>
      </c>
      <c r="I12" s="27" t="str">
        <f ca="1">IFERROR(INDEX(EtkinlikZamanlayıcı[],MATCH($H$12&amp;"|"&amp;ROW(A4),EtkinlikZamanlayıcı[BENZERSİZ DEĞER (HESAPLANAN)],0),2),"")</f>
        <v/>
      </c>
      <c r="J12" s="18" t="str">
        <f ca="1">IFERROR(INDEX(EtkinlikZamanlayıcı[],MATCH($H$12&amp;"|"&amp;ROW(A4),EtkinlikZamanlayıcı[BENZERSİZ DEĞER (HESAPLANAN)],0),3),"")</f>
        <v/>
      </c>
      <c r="M12" s="37"/>
    </row>
    <row r="13" spans="2:13" ht="15" customHeight="1" x14ac:dyDescent="0.25">
      <c r="B13" s="14" t="s">
        <v>2</v>
      </c>
      <c r="C13" s="13"/>
      <c r="E13" s="30">
        <f>'Zaman Aralıkları'!E12</f>
        <v>0.34375000000000017</v>
      </c>
      <c r="F13" t="str">
        <f ca="1">IFERROR(INDEX(EtkinlikZamanlayıcı[],MATCH(DATEVALUE(DateVal)&amp;GünlükProgram[[#This Row],[Zaman]],LookUpDateAndTime,0),3),"")</f>
        <v/>
      </c>
      <c r="H13" s="1"/>
      <c r="I13" s="27" t="str">
        <f ca="1">IFERROR(INDEX(EtkinlikZamanlayıcı[],MATCH($H$12&amp;"|"&amp;ROW(A5),EtkinlikZamanlayıcı[BENZERSİZ DEĞER (HESAPLANAN)],0),2),"")</f>
        <v/>
      </c>
      <c r="J13" s="18" t="str">
        <f ca="1">IFERROR(INDEX(EtkinlikZamanlayıcı[],MATCH($H$12&amp;"|"&amp;ROW(A5),EtkinlikZamanlayıcı[BENZERSİZ DEĞER (HESAPLANAN)],0),3),"")</f>
        <v/>
      </c>
      <c r="L13" s="15"/>
      <c r="M13" s="37"/>
    </row>
    <row r="14" spans="2:13" ht="15" customHeight="1" x14ac:dyDescent="0.25">
      <c r="B14" s="4"/>
      <c r="E14" s="30">
        <f>'Zaman Aralıkları'!E13</f>
        <v>0.35416666666666685</v>
      </c>
      <c r="F14" t="str">
        <f ca="1">IFERROR(INDEX(EtkinlikZamanlayıcı[],MATCH(DATEVALUE(DateVal)&amp;GünlükProgram[[#This Row],[Zaman]],LookUpDateAndTime,0),3),"")</f>
        <v/>
      </c>
      <c r="H14" s="2"/>
      <c r="I14" s="27" t="str">
        <f ca="1">IFERROR(INDEX(EtkinlikZamanlayıcı[],MATCH($H$12&amp;"|"&amp;ROW(A6),EtkinlikZamanlayıcı[BENZERSİZ DEĞER (HESAPLANAN)],0),2),"")</f>
        <v/>
      </c>
      <c r="J14" s="18" t="str">
        <f ca="1">IFERROR(INDEX(EtkinlikZamanlayıcı[],MATCH($H$12&amp;"|"&amp;ROW(A6),EtkinlikZamanlayıcı[BENZERSİZ DEĞER (HESAPLANAN)],0),3),"")</f>
        <v/>
      </c>
      <c r="L14" s="21"/>
      <c r="M14" s="37"/>
    </row>
    <row r="15" spans="2:13" ht="15" customHeight="1" x14ac:dyDescent="0.25">
      <c r="B15" s="14" t="s">
        <v>3</v>
      </c>
      <c r="C15" s="13"/>
      <c r="E15" s="30">
        <f>'Zaman Aralıkları'!E14</f>
        <v>0.36458333333333354</v>
      </c>
      <c r="F15" t="str">
        <f ca="1">IFERROR(INDEX(EtkinlikZamanlayıcı[],MATCH(DATEVALUE(DateVal)&amp;GünlükProgram[[#This Row],[Zaman]],LookUpDateAndTime,0),3),"")</f>
        <v/>
      </c>
      <c r="H15" s="17" t="str">
        <f ca="1">IFERROR(TEXT(DATEVALUE(DateVal)+3,"gggg"),"")</f>
        <v>Pazar</v>
      </c>
      <c r="I15" s="26" t="str">
        <f ca="1">IFERROR(INDEX(EtkinlikZamanlayıcı[],MATCH($H$18&amp;"|"&amp;ROW(A1),EtkinlikZamanlayıcı[BENZERSİZ DEĞER (HESAPLANAN)],0),2),"")</f>
        <v/>
      </c>
      <c r="J15" s="19" t="str">
        <f ca="1">IFERROR(INDEX(EtkinlikZamanlayıcı[],MATCH($H$18&amp;"|"&amp;ROW(A1),EtkinlikZamanlayıcı[BENZERSİZ DEĞER (HESAPLANAN)],0),3),"")</f>
        <v/>
      </c>
      <c r="M15" s="37"/>
    </row>
    <row r="16" spans="2:13" ht="15" customHeight="1" x14ac:dyDescent="0.25">
      <c r="B16" s="4"/>
      <c r="E16" s="30">
        <f>'Zaman Aralıkları'!E15</f>
        <v>0.3750000000000002</v>
      </c>
      <c r="F16" t="str">
        <f ca="1">IFERROR(INDEX(EtkinlikZamanlayıcı[],MATCH(DATEVALUE(DateVal)&amp;GünlükProgram[[#This Row],[Zaman]],LookUpDateAndTime,0),3),"")</f>
        <v/>
      </c>
      <c r="H16" s="34" t="str">
        <f ca="1">IFERROR(TEXT(DATEVALUE(DateVal)+3,"g"),"")</f>
        <v>26</v>
      </c>
      <c r="I16" s="27" t="str">
        <f ca="1">IFERROR(INDEX(EtkinlikZamanlayıcı[],MATCH($H$18&amp;"|"&amp;ROW(A2),EtkinlikZamanlayıcı[BENZERSİZ DEĞER (HESAPLANAN)],0),2),"")</f>
        <v/>
      </c>
      <c r="J16" s="18" t="str">
        <f ca="1">IFERROR(INDEX(EtkinlikZamanlayıcı[],MATCH($H$18&amp;"|"&amp;ROW(A2),EtkinlikZamanlayıcı[BENZERSİZ DEĞER (HESAPLANAN)],0),3),"")</f>
        <v/>
      </c>
      <c r="L16" s="15"/>
      <c r="M16" s="37"/>
    </row>
    <row r="17" spans="2:13" ht="15" customHeight="1" x14ac:dyDescent="0.25">
      <c r="B17" s="14" t="s">
        <v>4</v>
      </c>
      <c r="C17" s="13"/>
      <c r="E17" s="30">
        <f>'Zaman Aralıkları'!E16</f>
        <v>0.3854166666666669</v>
      </c>
      <c r="F17" t="str">
        <f ca="1">IFERROR(INDEX(EtkinlikZamanlayıcı[],MATCH(DATEVALUE(DateVal)&amp;GünlükProgram[[#This Row],[Zaman]],LookUpDateAndTime,0),3),"")</f>
        <v/>
      </c>
      <c r="H17" s="35"/>
      <c r="I17" s="27" t="str">
        <f ca="1">IFERROR(INDEX(EtkinlikZamanlayıcı[],MATCH($H$18&amp;"|"&amp;ROW(A3),EtkinlikZamanlayıcı[BENZERSİZ DEĞER (HESAPLANAN)],0),2),"")</f>
        <v/>
      </c>
      <c r="J17" s="18" t="str">
        <f ca="1">IFERROR(INDEX(EtkinlikZamanlayıcı[],MATCH($H$18&amp;"|"&amp;ROW(A3),EtkinlikZamanlayıcı[BENZERSİZ DEĞER (HESAPLANAN)],0),3),"")</f>
        <v/>
      </c>
      <c r="L17" s="21"/>
      <c r="M17" s="37"/>
    </row>
    <row r="18" spans="2:13" ht="15" customHeight="1" x14ac:dyDescent="0.25">
      <c r="E18" s="30">
        <f>'Zaman Aralıkları'!E17</f>
        <v>0.3958333333333336</v>
      </c>
      <c r="F18" t="str">
        <f ca="1">IFERROR(INDEX(EtkinlikZamanlayıcı[],MATCH(DATEVALUE(DateVal)&amp;GünlükProgram[[#This Row],[Zaman]],LookUpDateAndTime,0),3),"")</f>
        <v/>
      </c>
      <c r="H18" s="3">
        <f ca="1">IFERROR(DateVal+3,"")</f>
        <v>44738</v>
      </c>
      <c r="I18" s="27" t="str">
        <f ca="1">IFERROR(INDEX(EtkinlikZamanlayıcı[],MATCH($H$18&amp;"|"&amp;ROW(A4),EtkinlikZamanlayıcı[BENZERSİZ DEĞER (HESAPLANAN)],0),2),"")</f>
        <v/>
      </c>
      <c r="J18" s="18" t="str">
        <f ca="1">IFERROR(INDEX(EtkinlikZamanlayıcı[],MATCH($H$18&amp;"|"&amp;ROW(A4),EtkinlikZamanlayıcı[BENZERSİZ DEĞER (HESAPLANAN)],0),3),"")</f>
        <v/>
      </c>
      <c r="M18" s="37"/>
    </row>
    <row r="19" spans="2:13" ht="15" customHeight="1" x14ac:dyDescent="0.25">
      <c r="B19" s="38" t="s">
        <v>5</v>
      </c>
      <c r="C19" s="38"/>
      <c r="E19" s="30">
        <f>'Zaman Aralıkları'!E18</f>
        <v>0.4062500000000003</v>
      </c>
      <c r="F19" t="str">
        <f ca="1">IFERROR(INDEX(EtkinlikZamanlayıcı[],MATCH(DATEVALUE(DateVal)&amp;GünlükProgram[[#This Row],[Zaman]],LookUpDateAndTime,0),3),"")</f>
        <v/>
      </c>
      <c r="H19" s="1"/>
      <c r="I19" s="27" t="str">
        <f ca="1">IFERROR(INDEX(EtkinlikZamanlayıcı[],MATCH($H$18&amp;"|"&amp;ROW(A5),EtkinlikZamanlayıcı[BENZERSİZ DEĞER (HESAPLANAN)],0),2),"")</f>
        <v/>
      </c>
      <c r="J19" s="18" t="str">
        <f ca="1">IFERROR(INDEX(EtkinlikZamanlayıcı[],MATCH($H$18&amp;"|"&amp;ROW(A5),EtkinlikZamanlayıcı[BENZERSİZ DEĞER (HESAPLANAN)],0),3),"")</f>
        <v/>
      </c>
      <c r="L19" s="15"/>
      <c r="M19" s="37"/>
    </row>
    <row r="20" spans="2:13" ht="15" customHeight="1" x14ac:dyDescent="0.25">
      <c r="E20" s="30">
        <f>'Zaman Aralıkları'!E19</f>
        <v>0.41666666666666696</v>
      </c>
      <c r="F20" t="str">
        <f ca="1">IFERROR(INDEX(EtkinlikZamanlayıcı[],MATCH(DATEVALUE(DateVal)&amp;GünlükProgram[[#This Row],[Zaman]],LookUpDateAndTime,0),3),"")</f>
        <v>Ara</v>
      </c>
      <c r="H20" s="2"/>
      <c r="I20" s="27" t="str">
        <f ca="1">IFERROR(INDEX(EtkinlikZamanlayıcı[],MATCH($H$18&amp;"|"&amp;ROW(A6),EtkinlikZamanlayıcı[BENZERSİZ DEĞER (HESAPLANAN)],0),2),"")</f>
        <v/>
      </c>
      <c r="J20" s="18" t="str">
        <f ca="1">IFERROR(INDEX(EtkinlikZamanlayıcı[],MATCH($H$18&amp;"|"&amp;ROW(A6),EtkinlikZamanlayıcı[BENZERSİZ DEĞER (HESAPLANAN)],0),3),"")</f>
        <v/>
      </c>
      <c r="L20" s="21"/>
      <c r="M20" s="37"/>
    </row>
    <row r="21" spans="2:13" ht="15" customHeight="1" x14ac:dyDescent="0.25">
      <c r="B21" s="22" t="s">
        <v>6</v>
      </c>
      <c r="E21" s="30">
        <f>'Zaman Aralıkları'!E20</f>
        <v>0.42708333333333365</v>
      </c>
      <c r="F21" t="str">
        <f ca="1">IFERROR(INDEX(EtkinlikZamanlayıcı[],MATCH(DATEVALUE(DateVal)&amp;GünlükProgram[[#This Row],[Zaman]],LookUpDateAndTime,0),3),"")</f>
        <v/>
      </c>
      <c r="H21" s="17" t="str">
        <f ca="1">IFERROR(TEXT(DATEVALUE(DateVal)+4,"gggg"),"")</f>
        <v>Pazartesi</v>
      </c>
      <c r="I21" s="26" t="str">
        <f ca="1">IFERROR(INDEX(EtkinlikZamanlayıcı[],MATCH($H$24&amp;"|"&amp;ROW(A1),EtkinlikZamanlayıcı[BENZERSİZ DEĞER (HESAPLANAN)],0),2),"")</f>
        <v/>
      </c>
      <c r="J21" s="19" t="str">
        <f ca="1">IFERROR(INDEX(EtkinlikZamanlayıcı[],MATCH($H$24&amp;"|"&amp;ROW(A1),EtkinlikZamanlayıcı[BENZERSİZ DEĞER (HESAPLANAN)],0),3),"")</f>
        <v/>
      </c>
      <c r="M21" s="37"/>
    </row>
    <row r="22" spans="2:13" ht="15" customHeight="1" x14ac:dyDescent="0.25">
      <c r="E22" s="30">
        <f>'Zaman Aralıkları'!E21</f>
        <v>0.43750000000000033</v>
      </c>
      <c r="F22" t="str">
        <f ca="1">IFERROR(INDEX(EtkinlikZamanlayıcı[],MATCH(DATEVALUE(DateVal)&amp;GünlükProgram[[#This Row],[Zaman]],LookUpDateAndTime,0),3),"")</f>
        <v/>
      </c>
      <c r="H22" s="34" t="str">
        <f ca="1">IFERROR(TEXT(DATEVALUE(DateVal)+4,"g"),"")</f>
        <v>27</v>
      </c>
      <c r="I22" s="27" t="str">
        <f ca="1">IFERROR(INDEX(EtkinlikZamanlayıcı[],MATCH($H$24&amp;"|"&amp;ROW(A2),EtkinlikZamanlayıcı[BENZERSİZ DEĞER (HESAPLANAN)],0),2),"")</f>
        <v/>
      </c>
      <c r="J22" s="18" t="str">
        <f ca="1">IFERROR(INDEX(EtkinlikZamanlayıcı[],MATCH($H$24&amp;"|"&amp;ROW(A2),EtkinlikZamanlayıcı[BENZERSİZ DEĞER (HESAPLANAN)],0),3),"")</f>
        <v/>
      </c>
      <c r="L22" s="15"/>
      <c r="M22" s="37"/>
    </row>
    <row r="23" spans="2:13" ht="15" customHeight="1" x14ac:dyDescent="0.25">
      <c r="B23" s="22" t="s">
        <v>7</v>
      </c>
      <c r="E23" s="30">
        <f>'Zaman Aralıkları'!E22</f>
        <v>0.447916666666667</v>
      </c>
      <c r="F23" t="str">
        <f ca="1">IFERROR(INDEX(EtkinlikZamanlayıcı[],MATCH(DATEVALUE(DateVal)&amp;GünlükProgram[[#This Row],[Zaman]],LookUpDateAndTime,0),3),"")</f>
        <v/>
      </c>
      <c r="H23" s="35"/>
      <c r="I23" s="27" t="str">
        <f ca="1">IFERROR(INDEX(EtkinlikZamanlayıcı[],MATCH($H$24&amp;"|"&amp;ROW(A3),EtkinlikZamanlayıcı[BENZERSİZ DEĞER (HESAPLANAN)],0),2),"")</f>
        <v/>
      </c>
      <c r="J23" s="18" t="str">
        <f ca="1">IFERROR(INDEX(EtkinlikZamanlayıcı[],MATCH($H$24&amp;"|"&amp;ROW(A3),EtkinlikZamanlayıcı[BENZERSİZ DEĞER (HESAPLANAN)],0),3),"")</f>
        <v/>
      </c>
      <c r="L23" s="21"/>
      <c r="M23" s="37"/>
    </row>
    <row r="24" spans="2:13" ht="15" customHeight="1" x14ac:dyDescent="0.25">
      <c r="E24" s="30">
        <f>'Zaman Aralıkları'!E23</f>
        <v>0.4583333333333337</v>
      </c>
      <c r="F24" t="str">
        <f ca="1">IFERROR(INDEX(EtkinlikZamanlayıcı[],MATCH(DATEVALUE(DateVal)&amp;GünlükProgram[[#This Row],[Zaman]],LookUpDateAndTime,0),3),"")</f>
        <v/>
      </c>
      <c r="H24" s="3">
        <f ca="1">IFERROR(DateVal+4,"")</f>
        <v>44739</v>
      </c>
      <c r="I24" s="27" t="str">
        <f ca="1">IFERROR(INDEX(EtkinlikZamanlayıcı[],MATCH($H$24&amp;"|"&amp;ROW(A4),EtkinlikZamanlayıcı[BENZERSİZ DEĞER (HESAPLANAN)],0),2),"")</f>
        <v/>
      </c>
      <c r="J24" s="18" t="str">
        <f ca="1">IFERROR(INDEX(EtkinlikZamanlayıcı[],MATCH($H$24&amp;"|"&amp;ROW(A4),EtkinlikZamanlayıcı[BENZERSİZ DEĞER (HESAPLANAN)],0),3),"")</f>
        <v/>
      </c>
      <c r="M24" s="37"/>
    </row>
    <row r="25" spans="2:13" ht="15" customHeight="1" x14ac:dyDescent="0.25">
      <c r="B25" s="39" t="s">
        <v>8</v>
      </c>
      <c r="C25" s="40"/>
      <c r="E25" s="30">
        <f>'Zaman Aralıkları'!E24</f>
        <v>0.4687500000000004</v>
      </c>
      <c r="F25" t="str">
        <f ca="1">IFERROR(INDEX(EtkinlikZamanlayıcı[],MATCH(DATEVALUE(DateVal)&amp;GünlükProgram[[#This Row],[Zaman]],LookUpDateAndTime,0),3),"")</f>
        <v/>
      </c>
      <c r="H25" s="2"/>
      <c r="I25" s="27" t="str">
        <f ca="1">IFERROR(INDEX(EtkinlikZamanlayıcı[],MATCH($H$24&amp;"|"&amp;ROW(A5),EtkinlikZamanlayıcı[BENZERSİZ DEĞER (HESAPLANAN)],0),2),"")</f>
        <v/>
      </c>
      <c r="J25" s="18" t="str">
        <f ca="1">IFERROR(INDEX(EtkinlikZamanlayıcı[],MATCH($H$24&amp;"|"&amp;ROW(A5),EtkinlikZamanlayıcı[BENZERSİZ DEĞER (HESAPLANAN)],0),3),"")</f>
        <v/>
      </c>
      <c r="L25" s="15"/>
      <c r="M25" s="37"/>
    </row>
    <row r="26" spans="2:13" ht="15" customHeight="1" x14ac:dyDescent="0.25">
      <c r="B26" s="33" t="s">
        <v>9</v>
      </c>
      <c r="C26" s="33"/>
      <c r="E26" s="30">
        <f>'Zaman Aralıkları'!E25</f>
        <v>0.4791666666666671</v>
      </c>
      <c r="F26" t="str">
        <f ca="1">IFERROR(INDEX(EtkinlikZamanlayıcı[],MATCH(DATEVALUE(DateVal)&amp;GünlükProgram[[#This Row],[Zaman]],LookUpDateAndTime,0),3),"")</f>
        <v/>
      </c>
      <c r="H26" s="17" t="str">
        <f ca="1">IFERROR(TEXT(DATEVALUE(DateVal)+5,"gggg"),"")</f>
        <v>Salı</v>
      </c>
      <c r="I26" s="26" t="str">
        <f ca="1">IFERROR(INDEX(EtkinlikZamanlayıcı[],MATCH($H$29&amp;"|"&amp;ROW(A1),EtkinlikZamanlayıcı[BENZERSİZ DEĞER (HESAPLANAN)],0),2),"")</f>
        <v/>
      </c>
      <c r="J26" s="19" t="str">
        <f ca="1">IFERROR(INDEX(EtkinlikZamanlayıcı[],MATCH($H$29&amp;"|"&amp;ROW(A1),EtkinlikZamanlayıcı[BENZERSİZ DEĞER (HESAPLANAN)],0),3),"")</f>
        <v/>
      </c>
      <c r="L26" s="21"/>
      <c r="M26" s="37"/>
    </row>
    <row r="27" spans="2:13" ht="15" customHeight="1" x14ac:dyDescent="0.25">
      <c r="E27" s="30">
        <f>'Zaman Aralıkları'!E26</f>
        <v>0.48958333333333376</v>
      </c>
      <c r="F27" t="str">
        <f ca="1">IFERROR(INDEX(EtkinlikZamanlayıcı[],MATCH(DATEVALUE(DateVal)&amp;GünlükProgram[[#This Row],[Zaman]],LookUpDateAndTime,0),3),"")</f>
        <v/>
      </c>
      <c r="H27" s="34" t="str">
        <f ca="1">IFERROR(TEXT(DATEVALUE(DateVal)+5,"g"),"")</f>
        <v>28</v>
      </c>
      <c r="I27" s="27" t="str">
        <f ca="1">IFERROR(INDEX(EtkinlikZamanlayıcı[],MATCH($H$29&amp;"|"&amp;ROW(A2),EtkinlikZamanlayıcı[BENZERSİZ DEĞER (HESAPLANAN)],0),2),"")</f>
        <v/>
      </c>
      <c r="J27" s="18" t="str">
        <f ca="1">IFERROR(INDEX(EtkinlikZamanlayıcı[],MATCH($H$29&amp;"|"&amp;ROW(A2),EtkinlikZamanlayıcı[BENZERSİZ DEĞER (HESAPLANAN)],0),3),"")</f>
        <v/>
      </c>
      <c r="M27" s="37"/>
    </row>
    <row r="28" spans="2:13" ht="15" customHeight="1" x14ac:dyDescent="0.25">
      <c r="E28" s="30">
        <f>'Zaman Aralıkları'!E27</f>
        <v>0.5000000000000004</v>
      </c>
      <c r="F28" t="str">
        <f ca="1">IFERROR(INDEX(EtkinlikZamanlayıcı[],MATCH(DATEVALUE(DateVal)&amp;GünlükProgram[[#This Row],[Zaman]],LookUpDateAndTime,0),3),"")</f>
        <v>Öğle yemeği</v>
      </c>
      <c r="H28" s="35"/>
      <c r="I28" s="27" t="str">
        <f ca="1">IFERROR(INDEX(EtkinlikZamanlayıcı[],MATCH($H$29&amp;"|"&amp;ROW(A3),EtkinlikZamanlayıcı[BENZERSİZ DEĞER (HESAPLANAN)],0),2),"")</f>
        <v/>
      </c>
      <c r="J28" s="18" t="str">
        <f ca="1">IFERROR(INDEX(EtkinlikZamanlayıcı[],MATCH($H$29&amp;"|"&amp;ROW(A3),EtkinlikZamanlayıcı[BENZERSİZ DEĞER (HESAPLANAN)],0),3),"")</f>
        <v/>
      </c>
      <c r="L28" s="15"/>
      <c r="M28" s="37"/>
    </row>
    <row r="29" spans="2:13" ht="15" customHeight="1" x14ac:dyDescent="0.25">
      <c r="E29" s="30">
        <f>'Zaman Aralıkları'!E28</f>
        <v>0.5104166666666671</v>
      </c>
      <c r="F29" t="str">
        <f ca="1">IFERROR(INDEX(EtkinlikZamanlayıcı[],MATCH(DATEVALUE(DateVal)&amp;GünlükProgram[[#This Row],[Zaman]],LookUpDateAndTime,0),3),"")</f>
        <v/>
      </c>
      <c r="H29" s="3">
        <f ca="1">IFERROR(DateVal+5,"")</f>
        <v>44740</v>
      </c>
      <c r="I29" s="27" t="str">
        <f ca="1">IFERROR(INDEX(EtkinlikZamanlayıcı[],MATCH($H$29&amp;"|"&amp;ROW(A4),EtkinlikZamanlayıcı[BENZERSİZ DEĞER (HESAPLANAN)],0),2),"")</f>
        <v/>
      </c>
      <c r="J29" s="18" t="str">
        <f ca="1">IFERROR(INDEX(EtkinlikZamanlayıcı[],MATCH($H$29&amp;"|"&amp;ROW(A4),EtkinlikZamanlayıcı[BENZERSİZ DEĞER (HESAPLANAN)],0),3),"")</f>
        <v/>
      </c>
      <c r="L29" s="21"/>
      <c r="M29" s="37"/>
    </row>
    <row r="30" spans="2:13" ht="15" customHeight="1" x14ac:dyDescent="0.25">
      <c r="E30" s="30">
        <f>'Zaman Aralıkları'!E29</f>
        <v>0.5208333333333337</v>
      </c>
      <c r="F30" t="str">
        <f ca="1">IFERROR(INDEX(EtkinlikZamanlayıcı[],MATCH(DATEVALUE(DateVal)&amp;GünlükProgram[[#This Row],[Zaman]],LookUpDateAndTime,0),3),"")</f>
        <v/>
      </c>
      <c r="H30" s="2"/>
      <c r="I30" s="27" t="str">
        <f ca="1">IFERROR(INDEX(EtkinlikZamanlayıcı[],MATCH($H$29&amp;"|"&amp;ROW(A5),EtkinlikZamanlayıcı[BENZERSİZ DEĞER (HESAPLANAN)],0),2),"")</f>
        <v/>
      </c>
      <c r="J30" s="18" t="str">
        <f ca="1">IFERROR(INDEX(EtkinlikZamanlayıcı[],MATCH($H$29&amp;"|"&amp;ROW(A5),EtkinlikZamanlayıcı[BENZERSİZ DEĞER (HESAPLANAN)],0),3),"")</f>
        <v/>
      </c>
      <c r="M30" s="37"/>
    </row>
    <row r="31" spans="2:13" ht="15" customHeight="1" x14ac:dyDescent="0.25">
      <c r="E31" s="30">
        <f>'Zaman Aralıkları'!E30</f>
        <v>0.5312500000000003</v>
      </c>
      <c r="F31" t="str">
        <f ca="1">IFERROR(INDEX(EtkinlikZamanlayıcı[],MATCH(DATEVALUE(DateVal)&amp;GünlükProgram[[#This Row],[Zaman]],LookUpDateAndTime,0),3),"")</f>
        <v/>
      </c>
      <c r="H31" s="17" t="str">
        <f ca="1">IFERROR(TEXT(DATEVALUE(DateVal)+6,"gggg"),"")</f>
        <v>Çarşamba</v>
      </c>
      <c r="I31" s="26" t="str">
        <f ca="1">IFERROR(INDEX(EtkinlikZamanlayıcı[],MATCH($H$34&amp;"|"&amp;ROW(A1),EtkinlikZamanlayıcı[BENZERSİZ DEĞER (HESAPLANAN)],0),2),"")</f>
        <v/>
      </c>
      <c r="J31" s="19" t="str">
        <f ca="1">IFERROR(INDEX(EtkinlikZamanlayıcı[],MATCH($H$34&amp;"|"&amp;ROW(A1),EtkinlikZamanlayıcı[BENZERSİZ DEĞER (HESAPLANAN)],0),3),"")</f>
        <v/>
      </c>
      <c r="L31" s="15"/>
      <c r="M31" s="37"/>
    </row>
    <row r="32" spans="2:13" ht="15" customHeight="1" x14ac:dyDescent="0.25">
      <c r="E32" s="30">
        <f>'Zaman Aralıkları'!E31</f>
        <v>0.541666666666667</v>
      </c>
      <c r="F32" t="str">
        <f ca="1">IFERROR(INDEX(EtkinlikZamanlayıcı[],MATCH(DATEVALUE(DateVal)&amp;GünlükProgram[[#This Row],[Zaman]],LookUpDateAndTime,0),3),"")</f>
        <v/>
      </c>
      <c r="H32" s="34" t="str">
        <f ca="1">IFERROR(TEXT(DATEVALUE(DateVal)+6,"g"),"")</f>
        <v>29</v>
      </c>
      <c r="I32" s="27" t="str">
        <f ca="1">IFERROR(INDEX(EtkinlikZamanlayıcı[],MATCH($H$34&amp;"|"&amp;ROW(A2),EtkinlikZamanlayıcı[BENZERSİZ DEĞER (HESAPLANAN)],0),2),"")</f>
        <v/>
      </c>
      <c r="J32" s="18" t="str">
        <f ca="1">IFERROR(INDEX(EtkinlikZamanlayıcı[],MATCH($H$34&amp;"|"&amp;ROW(A2),EtkinlikZamanlayıcı[BENZERSİZ DEĞER (HESAPLANAN)],0),3),"")</f>
        <v/>
      </c>
      <c r="L32" s="21"/>
      <c r="M32" s="37"/>
    </row>
    <row r="33" spans="5:13" ht="15" customHeight="1" x14ac:dyDescent="0.25">
      <c r="E33" s="30">
        <f>'Zaman Aralıkları'!E32</f>
        <v>0.5520833333333336</v>
      </c>
      <c r="F33" t="str">
        <f ca="1">IFERROR(INDEX(EtkinlikZamanlayıcı[],MATCH(DATEVALUE(DateVal)&amp;GünlükProgram[[#This Row],[Zaman]],LookUpDateAndTime,0),3),"")</f>
        <v/>
      </c>
      <c r="H33" s="35"/>
      <c r="I33" s="27" t="str">
        <f ca="1">IFERROR(INDEX(EtkinlikZamanlayıcı[],MATCH($H$34&amp;"|"&amp;ROW(A3),EtkinlikZamanlayıcı[BENZERSİZ DEĞER (HESAPLANAN)],0),2),"")</f>
        <v/>
      </c>
      <c r="J33" s="18" t="str">
        <f ca="1">IFERROR(INDEX(EtkinlikZamanlayıcı[],MATCH($H$34&amp;"|"&amp;ROW(A3),EtkinlikZamanlayıcı[BENZERSİZ DEĞER (HESAPLANAN)],0),3),"")</f>
        <v/>
      </c>
      <c r="M33" s="37"/>
    </row>
    <row r="34" spans="5:13" ht="15" customHeight="1" x14ac:dyDescent="0.25">
      <c r="E34" s="30">
        <f>'Zaman Aralıkları'!E33</f>
        <v>0.5625000000000002</v>
      </c>
      <c r="F34" t="str">
        <f ca="1">IFERROR(INDEX(EtkinlikZamanlayıcı[],MATCH(DATEVALUE(DateVal)&amp;GünlükProgram[[#This Row],[Zaman]],LookUpDateAndTime,0),3),"")</f>
        <v>Şirketi ara</v>
      </c>
      <c r="H34" s="3">
        <f ca="1">IFERROR(DateVal+6,"")</f>
        <v>44741</v>
      </c>
      <c r="I34" s="27" t="str">
        <f ca="1">IFERROR(INDEX(EtkinlikZamanlayıcı[],MATCH($H$34&amp;"|"&amp;ROW(A4),EtkinlikZamanlayıcı[BENZERSİZ DEĞER (HESAPLANAN)],0),2),"")</f>
        <v/>
      </c>
      <c r="J34" s="18" t="str">
        <f ca="1">IFERROR(INDEX(EtkinlikZamanlayıcı[],MATCH($H$34&amp;"|"&amp;ROW(A4),EtkinlikZamanlayıcı[BENZERSİZ DEĞER (HESAPLANAN)],0),3),"")</f>
        <v/>
      </c>
      <c r="L34" s="15"/>
      <c r="M34" s="37"/>
    </row>
    <row r="35" spans="5:13" ht="15" customHeight="1" x14ac:dyDescent="0.25">
      <c r="E35" s="30">
        <f>'Zaman Aralıkları'!E34</f>
        <v>0.5729166666666669</v>
      </c>
      <c r="F35" t="str">
        <f ca="1">IFERROR(INDEX(EtkinlikZamanlayıcı[],MATCH(DATEVALUE(DateVal)&amp;GünlükProgram[[#This Row],[Zaman]],LookUpDateAndTime,0),3),"")</f>
        <v/>
      </c>
      <c r="H35" s="2"/>
      <c r="I35" s="28" t="str">
        <f ca="1">IFERROR(INDEX(EtkinlikZamanlayıcı[],MATCH($H$34&amp;"|"&amp;ROW(A5),EtkinlikZamanlayıcı[BENZERSİZ DEĞER (HESAPLANAN)],0),2),"")</f>
        <v/>
      </c>
      <c r="J35" s="20" t="str">
        <f ca="1">IFERROR(INDEX(EtkinlikZamanlayıcı[],MATCH($H$34&amp;"|"&amp;ROW(A5),EtkinlikZamanlayıcı[BENZERSİZ DEĞER (HESAPLANAN)],0),3),"")</f>
        <v/>
      </c>
      <c r="L35" s="21"/>
      <c r="M35" s="37"/>
    </row>
    <row r="36" spans="5:13" x14ac:dyDescent="0.25">
      <c r="E36" s="30">
        <f>'Zaman Aralıkları'!E35</f>
        <v>0.5833333333333335</v>
      </c>
      <c r="F36" t="str">
        <f ca="1">IFERROR(INDEX(EtkinlikZamanlayıcı[],MATCH(DATEVALUE(DateVal)&amp;GünlükProgram[[#This Row],[Zaman]],LookUpDateAndTime,0),3),"")</f>
        <v/>
      </c>
    </row>
    <row r="37" spans="5:13" x14ac:dyDescent="0.25">
      <c r="E37" s="30">
        <f>'Zaman Aralıkları'!E36</f>
        <v>0.5937500000000001</v>
      </c>
      <c r="F37" t="str">
        <f ca="1">IFERROR(INDEX(EtkinlikZamanlayıcı[],MATCH(DATEVALUE(DateVal)&amp;GünlükProgram[[#This Row],[Zaman]],LookUpDateAndTime,0),3),"")</f>
        <v/>
      </c>
    </row>
    <row r="38" spans="5:13" x14ac:dyDescent="0.25">
      <c r="E38" s="30">
        <f>'Zaman Aralıkları'!E37</f>
        <v>0.6041666666666667</v>
      </c>
      <c r="F38" t="str">
        <f ca="1">IFERROR(INDEX(EtkinlikZamanlayıcı[],MATCH(DATEVALUE(DateVal)&amp;GünlükProgram[[#This Row],[Zaman]],LookUpDateAndTime,0),3),"")</f>
        <v/>
      </c>
    </row>
    <row r="39" spans="5:13" x14ac:dyDescent="0.25">
      <c r="E39" s="30">
        <f>'Zaman Aralıkları'!E38</f>
        <v>0.6145833333333334</v>
      </c>
      <c r="F39" t="str">
        <f ca="1">IFERROR(INDEX(EtkinlikZamanlayıcı[],MATCH(DATEVALUE(DateVal)&amp;GünlükProgram[[#This Row],[Zaman]],LookUpDateAndTime,0),3),"")</f>
        <v/>
      </c>
    </row>
    <row r="40" spans="5:13" x14ac:dyDescent="0.25">
      <c r="E40" s="30">
        <f>'Zaman Aralıkları'!E39</f>
        <v>0.625</v>
      </c>
      <c r="F40" t="str">
        <f ca="1">IFERROR(INDEX(EtkinlikZamanlayıcı[],MATCH(DATEVALUE(DateVal)&amp;GünlükProgram[[#This Row],[Zaman]],LookUpDateAndTime,0),3),"")</f>
        <v>Ara</v>
      </c>
    </row>
    <row r="41" spans="5:13" x14ac:dyDescent="0.25">
      <c r="E41" s="30">
        <f>'Zaman Aralıkları'!E40</f>
        <v>0.6354166666666666</v>
      </c>
      <c r="F41" t="str">
        <f ca="1">IFERROR(INDEX(EtkinlikZamanlayıcı[],MATCH(DATEVALUE(DateVal)&amp;GünlükProgram[[#This Row],[Zaman]],LookUpDateAndTime,0),3),"")</f>
        <v/>
      </c>
    </row>
    <row r="42" spans="5:13" x14ac:dyDescent="0.25">
      <c r="E42" s="30">
        <f>'Zaman Aralıkları'!E41</f>
        <v>0.6458333333333333</v>
      </c>
      <c r="F42" t="str">
        <f ca="1">IFERROR(INDEX(EtkinlikZamanlayıcı[],MATCH(DATEVALUE(DateVal)&amp;GünlükProgram[[#This Row],[Zaman]],LookUpDateAndTime,0),3),"")</f>
        <v/>
      </c>
    </row>
    <row r="43" spans="5:13" x14ac:dyDescent="0.25">
      <c r="E43" s="30">
        <f>'Zaman Aralıkları'!E42</f>
        <v>0.6562499999999999</v>
      </c>
      <c r="F43" t="str">
        <f ca="1">IFERROR(INDEX(EtkinlikZamanlayıcı[],MATCH(DATEVALUE(DateVal)&amp;GünlükProgram[[#This Row],[Zaman]],LookUpDateAndTime,0),3),"")</f>
        <v/>
      </c>
    </row>
    <row r="44" spans="5:13" x14ac:dyDescent="0.25">
      <c r="E44" s="30">
        <f>'Zaman Aralıkları'!E43</f>
        <v>0.6666666666666665</v>
      </c>
      <c r="F44" t="str">
        <f ca="1">IFERROR(INDEX(EtkinlikZamanlayıcı[],MATCH(DATEVALUE(DateVal)&amp;GünlükProgram[[#This Row],[Zaman]],LookUpDateAndTime,0),3),"")</f>
        <v/>
      </c>
    </row>
    <row r="45" spans="5:13" x14ac:dyDescent="0.25">
      <c r="E45" s="30">
        <f>'Zaman Aralıkları'!E44</f>
        <v>0.6770833333333331</v>
      </c>
      <c r="F45" t="str">
        <f ca="1">IFERROR(INDEX(EtkinlikZamanlayıcı[],MATCH(DATEVALUE(DateVal)&amp;GünlükProgram[[#This Row],[Zaman]],LookUpDateAndTime,0),3),"")</f>
        <v/>
      </c>
    </row>
    <row r="46" spans="5:13" x14ac:dyDescent="0.25">
      <c r="E46" s="30">
        <f>'Zaman Aralıkları'!E45</f>
        <v>0.6874999999999998</v>
      </c>
      <c r="F46" t="str">
        <f ca="1">IFERROR(INDEX(EtkinlikZamanlayıcı[],MATCH(DATEVALUE(DateVal)&amp;GünlükProgram[[#This Row],[Zaman]],LookUpDateAndTime,0),3),"")</f>
        <v/>
      </c>
    </row>
    <row r="47" spans="5:13" x14ac:dyDescent="0.25">
      <c r="E47" s="30">
        <f>'Zaman Aralıkları'!E46</f>
        <v>0.6979166666666664</v>
      </c>
      <c r="F47" t="str">
        <f ca="1">IFERROR(INDEX(EtkinlikZamanlayıcı[],MATCH(DATEVALUE(DateVal)&amp;GünlükProgram[[#This Row],[Zaman]],LookUpDateAndTime,0),3),"")</f>
        <v/>
      </c>
    </row>
    <row r="48" spans="5:13" x14ac:dyDescent="0.25">
      <c r="E48" s="30">
        <f>'Zaman Aralıkları'!E47</f>
        <v>0.708333333333333</v>
      </c>
      <c r="F48" t="str">
        <f ca="1">IFERROR(INDEX(EtkinlikZamanlayıcı[],MATCH(DATEVALUE(DateVal)&amp;GünlükProgram[[#This Row],[Zaman]],LookUpDateAndTime,0),3),"")</f>
        <v>Ev</v>
      </c>
    </row>
    <row r="49" spans="5:6" x14ac:dyDescent="0.25">
      <c r="E49" s="30">
        <f>'Zaman Aralıkları'!E48</f>
        <v>0.7187499999999997</v>
      </c>
      <c r="F49" t="str">
        <f ca="1">IFERROR(INDEX(EtkinlikZamanlayıcı[],MATCH(DATEVALUE(DateVal)&amp;GünlükProgram[[#This Row],[Zaman]],LookUpDateAndTime,0),3),"")</f>
        <v/>
      </c>
    </row>
    <row r="50" spans="5:6" x14ac:dyDescent="0.25">
      <c r="E50" s="30">
        <f>'Zaman Aralıkları'!E49</f>
        <v>0.7291666666666663</v>
      </c>
      <c r="F50" t="str">
        <f ca="1">IFERROR(INDEX(EtkinlikZamanlayıcı[],MATCH(DATEVALUE(DateVal)&amp;GünlükProgram[[#This Row],[Zaman]],LookUpDateAndTime,0),3),"")</f>
        <v/>
      </c>
    </row>
    <row r="51" spans="5:6" x14ac:dyDescent="0.25">
      <c r="E51" s="30">
        <f>'Zaman Aralıkları'!E50</f>
        <v>0.7395833333333329</v>
      </c>
      <c r="F51" t="str">
        <f ca="1">IFERROR(INDEX(EtkinlikZamanlayıcı[],MATCH(DATEVALUE(DateVal)&amp;GünlükProgram[[#This Row],[Zaman]],LookUpDateAndTime,0),3),"")</f>
        <v/>
      </c>
    </row>
    <row r="52" spans="5:6" x14ac:dyDescent="0.25">
      <c r="E52" s="30">
        <f>'Zaman Aralıkları'!E51</f>
        <v>0.7499999999999996</v>
      </c>
      <c r="F52" t="str">
        <f ca="1">IFERROR(INDEX(EtkinlikZamanlayıcı[],MATCH(DATEVALUE(DateVal)&amp;GünlükProgram[[#This Row],[Zaman]],LookUpDateAndTime,0),3),"")</f>
        <v>Futbol antrenmanı</v>
      </c>
    </row>
    <row r="53" spans="5:6" x14ac:dyDescent="0.25">
      <c r="E53" s="30">
        <f>'Zaman Aralıkları'!E52</f>
        <v>0.7604166666666662</v>
      </c>
      <c r="F53" t="str">
        <f ca="1">IFERROR(INDEX(EtkinlikZamanlayıcı[],MATCH(DATEVALUE(DateVal)&amp;GünlükProgram[[#This Row],[Zaman]],LookUpDateAndTime,0),3),"")</f>
        <v/>
      </c>
    </row>
    <row r="54" spans="5:6" x14ac:dyDescent="0.25">
      <c r="E54" s="30">
        <f>'Zaman Aralıkları'!E53</f>
        <v>0.7708333333333328</v>
      </c>
      <c r="F54" t="str">
        <f ca="1">IFERROR(INDEX(EtkinlikZamanlayıcı[],MATCH(DATEVALUE(DateVal)&amp;GünlükProgram[[#This Row],[Zaman]],LookUpDateAndTime,0),3),"")</f>
        <v/>
      </c>
    </row>
    <row r="55" spans="5:6" x14ac:dyDescent="0.25">
      <c r="E55" s="30">
        <f>'Zaman Aralıkları'!E54</f>
        <v>0.7812499999999994</v>
      </c>
      <c r="F55" t="str">
        <f ca="1">IFERROR(INDEX(EtkinlikZamanlayıcı[],MATCH(DATEVALUE(DateVal)&amp;GünlükProgram[[#This Row],[Zaman]],LookUpDateAndTime,0),3),"")</f>
        <v/>
      </c>
    </row>
    <row r="56" spans="5:6" x14ac:dyDescent="0.25">
      <c r="E56" s="30">
        <f>'Zaman Aralıkları'!E55</f>
        <v>0.7916666666666661</v>
      </c>
      <c r="F56" t="str">
        <f ca="1">IFERROR(INDEX(EtkinlikZamanlayıcı[],MATCH(DATEVALUE(DateVal)&amp;GünlükProgram[[#This Row],[Zaman]],LookUpDateAndTime,0),3),"")</f>
        <v/>
      </c>
    </row>
    <row r="57" spans="5:6" x14ac:dyDescent="0.25">
      <c r="E57" s="30">
        <f>'Zaman Aralıkları'!E56</f>
        <v>0.8020833333333327</v>
      </c>
      <c r="F57" t="str">
        <f ca="1">IFERROR(INDEX(EtkinlikZamanlayıcı[],MATCH(DATEVALUE(DateVal)&amp;GünlükProgram[[#This Row],[Zaman]],LookUpDateAndTime,0),3),"")</f>
        <v/>
      </c>
    </row>
    <row r="58" spans="5:6" x14ac:dyDescent="0.25">
      <c r="E58" s="30">
        <f>'Zaman Aralıkları'!E57</f>
        <v>0.8124999999999993</v>
      </c>
      <c r="F58" t="str">
        <f ca="1">IFERROR(INDEX(EtkinlikZamanlayıcı[],MATCH(DATEVALUE(DateVal)&amp;GünlükProgram[[#This Row],[Zaman]],LookUpDateAndTime,0),3),"")</f>
        <v/>
      </c>
    </row>
    <row r="59" spans="5:6" x14ac:dyDescent="0.25">
      <c r="E59" s="30">
        <f>'Zaman Aralıkları'!E58</f>
        <v>0.822916666666666</v>
      </c>
      <c r="F59" t="str">
        <f ca="1">IFERROR(INDEX(EtkinlikZamanlayıcı[],MATCH(DATEVALUE(DateVal)&amp;GünlükProgram[[#This Row],[Zaman]],LookUpDateAndTime,0),3),"")</f>
        <v/>
      </c>
    </row>
    <row r="60" spans="5:6" x14ac:dyDescent="0.25">
      <c r="E60" s="30">
        <f>'Zaman Aralıkları'!E59</f>
        <v>0.8333333333333326</v>
      </c>
      <c r="F60" t="str">
        <f ca="1">IFERROR(INDEX(EtkinlikZamanlayıcı[],MATCH(DATEVALUE(DateVal)&amp;GünlükProgram[[#This Row],[Zaman]],LookUpDateAndTime,0),3),"")</f>
        <v/>
      </c>
    </row>
    <row r="61" spans="5:6" x14ac:dyDescent="0.25">
      <c r="E61" s="30">
        <f>'Zaman Aralıkları'!E60</f>
        <v>0.8437499999999992</v>
      </c>
      <c r="F61" t="str">
        <f ca="1">IFERROR(INDEX(EtkinlikZamanlayıcı[],MATCH(DATEVALUE(DateVal)&amp;GünlükProgram[[#This Row],[Zaman]],LookUpDateAndTime,0),3),"")</f>
        <v/>
      </c>
    </row>
    <row r="62" spans="5:6" x14ac:dyDescent="0.25">
      <c r="E62" s="30">
        <f>'Zaman Aralıkları'!E61</f>
        <v>0.8541666666666659</v>
      </c>
      <c r="F62" t="str">
        <f ca="1">IFERROR(INDEX(EtkinlikZamanlayıcı[],MATCH(DATEVALUE(DateVal)&amp;GünlükProgram[[#This Row],[Zaman]],LookUpDateAndTime,0),3),"")</f>
        <v/>
      </c>
    </row>
    <row r="63" spans="5:6" x14ac:dyDescent="0.25">
      <c r="E63" s="30">
        <f>'Zaman Aralıkları'!E62</f>
        <v>0.8645833333333325</v>
      </c>
      <c r="F63" t="str">
        <f ca="1">IFERROR(INDEX(EtkinlikZamanlayıcı[],MATCH(DATEVALUE(DateVal)&amp;GünlükProgram[[#This Row],[Zaman]],LookUpDateAndTime,0),3),"")</f>
        <v/>
      </c>
    </row>
    <row r="64" spans="5:6" x14ac:dyDescent="0.25">
      <c r="E64" s="30">
        <f>'Zaman Aralıkları'!E63</f>
        <v>0.8749999999999991</v>
      </c>
      <c r="F64" t="str">
        <f ca="1">IFERROR(INDEX(EtkinlikZamanlayıcı[],MATCH(DATEVALUE(DateVal)&amp;GünlükProgram[[#This Row],[Zaman]],LookUpDateAndTime,0),3),"")</f>
        <v/>
      </c>
    </row>
    <row r="65" spans="5:6" x14ac:dyDescent="0.25">
      <c r="E65" s="30" t="str">
        <f>'Zaman Aralıkları'!E64</f>
        <v/>
      </c>
      <c r="F65" t="str">
        <f ca="1">IFERROR(INDEX(EtkinlikZamanlayıcı[],MATCH(DATEVALUE(DateVal)&amp;GünlükProgram[[#This Row],[Zaman]],LookUpDateAndTime,0),3),"")</f>
        <v/>
      </c>
    </row>
    <row r="66" spans="5:6" x14ac:dyDescent="0.25">
      <c r="E66" s="30" t="str">
        <f>'Zaman Aralıkları'!E65</f>
        <v/>
      </c>
      <c r="F66" t="str">
        <f ca="1">IFERROR(INDEX(EtkinlikZamanlayıcı[],MATCH(DATEVALUE(DateVal)&amp;GünlükProgram[[#This Row],[Zaman]],LookUpDateAndTime,0),3),"")</f>
        <v/>
      </c>
    </row>
    <row r="67" spans="5:6" x14ac:dyDescent="0.25">
      <c r="E67" s="30" t="str">
        <f>'Zaman Aralıkları'!E66</f>
        <v/>
      </c>
      <c r="F67" t="str">
        <f ca="1">IFERROR(INDEX(EtkinlikZamanlayıcı[],MATCH(DATEVALUE(DateVal)&amp;GünlükProgram[[#This Row],[Zaman]],LookUpDateAndTime,0),3),"")</f>
        <v/>
      </c>
    </row>
    <row r="68" spans="5:6" x14ac:dyDescent="0.25">
      <c r="E68" s="30" t="str">
        <f>'Zaman Aralıkları'!E67</f>
        <v/>
      </c>
      <c r="F68" t="str">
        <f ca="1">IFERROR(INDEX(EtkinlikZamanlayıcı[],MATCH(DATEVALUE(DateVal)&amp;GünlükProgram[[#This Row],[Zaman]],LookUpDateAndTime,0),3),"")</f>
        <v/>
      </c>
    </row>
    <row r="69" spans="5:6" x14ac:dyDescent="0.25">
      <c r="E69" s="30" t="str">
        <f>'Zaman Aralıkları'!E68</f>
        <v/>
      </c>
      <c r="F69" t="str">
        <f ca="1">IFERROR(INDEX(EtkinlikZamanlayıcı[],MATCH(DATEVALUE(DateVal)&amp;GünlükProgram[[#This Row],[Zaman]],LookUpDateAndTime,0),3),"")</f>
        <v/>
      </c>
    </row>
    <row r="70" spans="5:6" x14ac:dyDescent="0.25">
      <c r="E70" s="30" t="str">
        <f>'Zaman Aralıkları'!E69</f>
        <v/>
      </c>
      <c r="F70" t="str">
        <f ca="1">IFERROR(INDEX(EtkinlikZamanlayıcı[],MATCH(DATEVALUE(DateVal)&amp;GünlükProgram[[#This Row],[Zaman]],LookUpDateAndTime,0),3),"")</f>
        <v/>
      </c>
    </row>
    <row r="71" spans="5:6" x14ac:dyDescent="0.25">
      <c r="E71" s="30" t="str">
        <f>'Zaman Aralıkları'!E70</f>
        <v/>
      </c>
      <c r="F71" t="str">
        <f ca="1">IFERROR(INDEX(EtkinlikZamanlayıcı[],MATCH(DATEVALUE(DateVal)&amp;GünlükProgram[[#This Row],[Zaman]],LookUpDateAndTime,0),3),"")</f>
        <v/>
      </c>
    </row>
    <row r="72" spans="5:6" x14ac:dyDescent="0.25">
      <c r="E72" s="30" t="str">
        <f>'Zaman Aralıkları'!E71</f>
        <v/>
      </c>
      <c r="F72" t="str">
        <f ca="1">IFERROR(INDEX(EtkinlikZamanlayıcı[],MATCH(DATEVALUE(DateVal)&amp;GünlükProgram[[#This Row],[Zaman]],LookUpDateAndTime,0),3),"")</f>
        <v/>
      </c>
    </row>
    <row r="73" spans="5:6" x14ac:dyDescent="0.25">
      <c r="E73" s="30" t="str">
        <f>'Zaman Aralıkları'!E72</f>
        <v/>
      </c>
      <c r="F73" t="str">
        <f ca="1">IFERROR(INDEX(EtkinlikZamanlayıcı[],MATCH(DATEVALUE(DateVal)&amp;GünlükProgram[[#This Row],[Zaman]],LookUpDateAndTime,0),3),"")</f>
        <v/>
      </c>
    </row>
    <row r="74" spans="5:6" x14ac:dyDescent="0.25">
      <c r="E74" s="30" t="str">
        <f>'Zaman Aralıkları'!E73</f>
        <v/>
      </c>
      <c r="F74" t="str">
        <f ca="1">IFERROR(INDEX(EtkinlikZamanlayıcı[],MATCH(DATEVALUE(DateVal)&amp;GünlükProgram[[#This Row],[Zaman]],LookUpDateAndTime,0),3),"")</f>
        <v/>
      </c>
    </row>
    <row r="75" spans="5:6" x14ac:dyDescent="0.25">
      <c r="E75" s="30" t="str">
        <f>'Zaman Aralıkları'!E74</f>
        <v/>
      </c>
      <c r="F75" t="str">
        <f ca="1">IFERROR(INDEX(EtkinlikZamanlayıcı[],MATCH(DATEVALUE(DateVal)&amp;GünlükProgram[[#This Row],[Zaman]],LookUpDateAndTime,0),3),"")</f>
        <v/>
      </c>
    </row>
    <row r="76" spans="5:6" x14ac:dyDescent="0.25">
      <c r="E76" s="30" t="str">
        <f>'Zaman Aralıkları'!E75</f>
        <v/>
      </c>
      <c r="F76" t="str">
        <f ca="1">IFERROR(INDEX(EtkinlikZamanlayıcı[],MATCH(DATEVALUE(DateVal)&amp;GünlükProgram[[#This Row],[Zaman]],LookUpDateAndTime,0),3),"")</f>
        <v/>
      </c>
    </row>
  </sheetData>
  <mergeCells count="24">
    <mergeCell ref="M18:M20"/>
    <mergeCell ref="B25:C25"/>
    <mergeCell ref="B1:C1"/>
    <mergeCell ref="B7:C9"/>
    <mergeCell ref="M3:M5"/>
    <mergeCell ref="M6:M8"/>
    <mergeCell ref="H10:H11"/>
    <mergeCell ref="H16:H17"/>
    <mergeCell ref="B26:C26"/>
    <mergeCell ref="H32:H33"/>
    <mergeCell ref="B2:C6"/>
    <mergeCell ref="M24:M26"/>
    <mergeCell ref="M27:M29"/>
    <mergeCell ref="M30:M32"/>
    <mergeCell ref="B11:C11"/>
    <mergeCell ref="B19:C19"/>
    <mergeCell ref="H27:H28"/>
    <mergeCell ref="M12:M14"/>
    <mergeCell ref="M33:M35"/>
    <mergeCell ref="M9:M11"/>
    <mergeCell ref="M15:M17"/>
    <mergeCell ref="M21:M23"/>
    <mergeCell ref="H22:H23"/>
    <mergeCell ref="H4:H5"/>
  </mergeCells>
  <conditionalFormatting sqref="E4:F76">
    <cfRule type="expression" dxfId="10" priority="1">
      <formula>$E4&gt;Bitiş_Zamanı</formula>
    </cfRule>
    <cfRule type="expression" dxfId="9" priority="2">
      <formula>$E4=Bitiş_Zamanı</formula>
    </cfRule>
    <cfRule type="expression" dxfId="8" priority="3">
      <formula>LOWER(TRIM($F4))=ScheduleHighlight</formula>
    </cfRule>
  </conditionalFormatting>
  <dataValidations count="23">
    <dataValidation allowBlank="1" showInputMessage="1" showErrorMessage="1" prompt="Bu hücreye bir yıl girin" sqref="C13" xr:uid="{00000000-0002-0000-0000-000000000000}"/>
    <dataValidation type="list" errorStyle="warning" allowBlank="1" showInputMessage="1" showErrorMessage="1" error="Listedeki girdilerden bir ay seçin. İPTAL’i, seçip ALT+AŞAĞI OK tuşlarına basarak açılan listeden seçim yapabilirsiniz" prompt="Açılan listeden bir ay seçin. Bir ay seçmek için ALT+AŞAĞI OK tuşlarına basın ve sonra ENTER’a basarak bir ay belirleyin" sqref="C15" xr:uid="{00000000-0002-0000-0000-000001000000}">
      <formula1>"Ocak, Şubat, Mart, Nisan, Mayıs, Haziran, Temmuz, Ağustos, Eylül, Ekim, Kasım, Aralık"</formula1>
    </dataValidation>
    <dataValidation type="whole" errorStyle="warning" allowBlank="1" showInputMessage="1" showErrorMessage="1" error="1 ile 31 arasında bir gün değeri girin" prompt="Bu hücreye bir gün girin" sqref="C17" xr:uid="{00000000-0002-0000-0000-000002000000}">
      <formula1>1</formula1>
      <formula2>31</formula2>
    </dataValidation>
    <dataValidation allowBlank="1" showInputMessage="1" showErrorMessage="1" prompt="Bu hücredeki tarih otomatik olarak belirlendi. Bu sütundaki etkinlikler, Etkinlik Zamanlayıcı çalışma sayfasına göre otomatik olarak doldurulur. Tarih belirtilmezse, varsayılan olarak bugünün tarihi kullanılır" sqref="F2" xr:uid="{00000000-0002-0000-0000-000003000000}"/>
    <dataValidation allowBlank="1" showInputMessage="1" showErrorMessage="1" prompt="Notlarınızı veya Yapılacaklar listenizi bu sütuna girin" sqref="M2" xr:uid="{00000000-0002-0000-0000-000004000000}"/>
    <dataValidation allowBlank="1" showInputMessage="1" showErrorMessage="1" prompt="C17 hücresine girilen güne dayanarak otomatik olarak güncelleştirilen gün.C17 hücresi boşsa, bu değer varsayılan olarak bugün olur." sqref="B2:C6" xr:uid="{00000000-0002-0000-0000-000005000000}"/>
    <dataValidation allowBlank="1" showInputMessage="1" showErrorMessage="1" prompt="C13-C17 arası hücrelere girilen tarihlere göre otomatik olarak belirlenen gün" sqref="B7:C9" xr:uid="{00000000-0002-0000-0000-000006000000}"/>
    <dataValidation allowBlank="1" showInputMessage="1" showErrorMessage="1" prompt="Saatleri düzenlemek için Zaman Aralıkları çalışma sayfasına yönlendiren gezinti bağlantısı" sqref="B21" xr:uid="{00000000-0002-0000-0000-000007000000}"/>
    <dataValidation allowBlank="1" showInputMessage="1" showErrorMessage="1" prompt="Etkinlik eklemek için Etkinlik Zamanlayıcı çalışma sayfasına yönlendiren gezinti bağlantısı" sqref="B23" xr:uid="{00000000-0002-0000-0000-000008000000}"/>
    <dataValidation allowBlank="1" showInputMessage="1" showErrorMessage="1" prompt="Bu çalışma sayfasında programı güne ya da haftaya göre görüntüleyin ve notlarınızı ekleyin. Etkinlik Zamanlayıcı çalışma sayfasındaki herhangi bir tarihe etkinlik ekleyin. Saat Aralıkları çalışma sayfasında program saatlerini ve aralıklarını değiştirin" sqref="A1" xr:uid="{00000000-0002-0000-0000-000009000000}"/>
    <dataValidation allowBlank="1" showInputMessage="1" showErrorMessage="1" prompt="Programda vurgulanacak etkinlik veya öğeyi girin" sqref="B26:C26" xr:uid="{00000000-0002-0000-0000-00000A000000}"/>
    <dataValidation allowBlank="1" showInputMessage="1" showErrorMessage="1" prompt="Zaman Aralıkları çalışma sayfasındaki Zaman tablosu tanımlarına göre otomatik olarak güncelleştirilen zaman Programı. Bu hücrede bir saat resmi var" sqref="E2" xr:uid="{00000000-0002-0000-0000-00000B000000}"/>
    <dataValidation allowBlank="1" showInputMessage="1" showErrorMessage="1" prompt="Etkinlik Zamanlayıcı’dan otomatik olarak güncelleştirilen Saat I sütunundadır" sqref="I2" xr:uid="{00000000-0002-0000-0000-00000C000000}"/>
    <dataValidation allowBlank="1" showInputMessage="1" showErrorMessage="1" prompt="Hafta görünümü, aşağıdaki H sütunundaki haftanın Gün ve Tarihi ile I ve J sütunlarındaki Etkinlik zamanı ve ayrıntılarına göre otomatik olarak güncelleştirildi. Bu hücrede bir fotoğraf makinesi görüntüsü ve bu hafta görünümünün başlığı yer alıyor" sqref="H2" xr:uid="{00000000-0002-0000-0000-00000D000000}"/>
    <dataValidation allowBlank="1" showInputMessage="1" showErrorMessage="1" prompt="Etkinlik Zamanlayıcı’dan otomatik olarak güncelleştirilen Etkinlik ayrıntıları J sütunundadır" sqref="J2" xr:uid="{00000000-0002-0000-0000-00000E000000}"/>
    <dataValidation allowBlank="1" showInputMessage="1" showErrorMessage="1" prompt="Tarihi girin, aşağıda: Yılı C13 hücresine, Ayı C15 hücresine, günü C17 hücresine girin" sqref="B11:C11" xr:uid="{00000000-0002-0000-0000-00000F000000}"/>
    <dataValidation allowBlank="1" showInputMessage="1" showErrorMessage="1" prompt="Aşağıdaki hücreleri seçerek zaman aralıklarını değiştirin ve etkinlik ekleyin. " sqref="B19:C19" xr:uid="{00000000-0002-0000-0000-000010000000}"/>
    <dataValidation allowBlank="1" showInputMessage="1" showErrorMessage="1" prompt="Programda vurgulanacak etkinlik veya öğeyi aşağıya girin." sqref="B25" xr:uid="{00000000-0002-0000-0000-000011000000}"/>
    <dataValidation allowBlank="1" showInputMessage="1" showErrorMessage="1" prompt="Çalışma sayfasının başlığı bu hücrededir. Günlük zaman çizelgesini görüntülemek için C13 ve C17 arasındaki hücrelere tarih girin. B23 hücresindeki Etkinlik Zamanlayıcı’ya gidin. B21 hücresine giderek saatleri ve aralıkları değiştirin" sqref="B1" xr:uid="{00000000-0002-0000-0000-000012000000}"/>
    <dataValidation allowBlank="1" showInputMessage="1" showErrorMessage="1" prompt="Tamamlanan görevleri işaretlemeye yönelik onay kutuları bu sütunda yer alır. Notlar/Yapılacaklar sekmesindeki her öğe için, 2. satırda bir onay kutusu bulunur. Örneğin, M3-M5 arasındaki Notun L4 hücresinde bir onay kutusu vardır." sqref="L2" xr:uid="{00000000-0002-0000-0000-000013000000}"/>
    <dataValidation allowBlank="1" showInputMessage="1" showErrorMessage="1" prompt="Sağdaki hücreden yılı ayarlayın" sqref="B13" xr:uid="{00000000-0002-0000-0000-000014000000}"/>
    <dataValidation allowBlank="1" showInputMessage="1" showErrorMessage="1" prompt="Sağdaki hücreden ayı seçin" sqref="B15" xr:uid="{00000000-0002-0000-0000-000015000000}"/>
    <dataValidation allowBlank="1" showInputMessage="1" showErrorMessage="1" prompt="Sağdaki hücreden günü ayarlayın" sqref="B17" xr:uid="{00000000-0002-0000-0000-000016000000}"/>
  </dataValidations>
  <hyperlinks>
    <hyperlink ref="B21" location="'Zaman Aralıkları'!A1" tooltip="Zaman aralıklarını düzenlemek için seçin" display="Select to edit time intervals" xr:uid="{00000000-0004-0000-0000-000000000000}"/>
    <hyperlink ref="B23" location="'Olay Planlayıcı'!A1" tooltip="Yeni bir etkinlik eklemek için seçin" display="Select to add a new event" xr:uid="{00000000-0004-0000-0000-000001000000}"/>
  </hyperlinks>
  <printOptions horizontalCentered="1"/>
  <pageMargins left="0.25" right="0.25" top="0.75" bottom="0.75" header="0.3" footer="0.3"/>
  <pageSetup paperSize="9" orientation="landscape" r:id="rId1"/>
  <headerFooter differentFirst="1">
    <oddFooter>Page &amp;P of &amp;N</oddFooter>
  </headerFooter>
  <ignoredErrors>
    <ignoredError sqref="I9:J9 I15 I21 I26 I31 I3:J3 I35" unlockedFormula="1"/>
  </ignoredErrors>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749992370372631"/>
    <pageSetUpPr autoPageBreaks="0" fitToPage="1"/>
  </sheetPr>
  <dimension ref="B1:H15"/>
  <sheetViews>
    <sheetView showGridLines="0" zoomScaleNormal="100" workbookViewId="0"/>
  </sheetViews>
  <sheetFormatPr defaultRowHeight="15" x14ac:dyDescent="0.25"/>
  <cols>
    <col min="1" max="1" width="2.7109375" customWidth="1"/>
    <col min="2" max="2" width="18" customWidth="1"/>
    <col min="3" max="3" width="20.28515625" customWidth="1"/>
    <col min="4" max="4" width="2.7109375" customWidth="1"/>
    <col min="5" max="5" width="23.5703125" customWidth="1"/>
    <col min="6" max="6" width="20" customWidth="1"/>
    <col min="7" max="7" width="50" customWidth="1"/>
    <col min="8" max="8" width="34.28515625" hidden="1" customWidth="1"/>
    <col min="9" max="9" width="2.7109375" customWidth="1"/>
    <col min="10" max="10" width="9.140625" customWidth="1"/>
  </cols>
  <sheetData>
    <row r="1" spans="2:8" ht="39.95" customHeight="1" x14ac:dyDescent="0.25">
      <c r="B1" s="47" t="s">
        <v>16</v>
      </c>
      <c r="C1" s="47"/>
      <c r="E1" s="6"/>
      <c r="F1" s="9"/>
    </row>
    <row r="2" spans="2:8" ht="27.95" customHeight="1" x14ac:dyDescent="0.25">
      <c r="B2" s="46">
        <f ca="1">DAY(DateVal)</f>
        <v>23</v>
      </c>
      <c r="C2" s="46"/>
      <c r="E2" s="16" t="s">
        <v>18</v>
      </c>
      <c r="F2" s="16" t="s">
        <v>19</v>
      </c>
      <c r="G2" s="16" t="s">
        <v>20</v>
      </c>
      <c r="H2" s="5" t="s">
        <v>31</v>
      </c>
    </row>
    <row r="3" spans="2:8" ht="15" customHeight="1" x14ac:dyDescent="0.25">
      <c r="B3" s="46"/>
      <c r="C3" s="46"/>
      <c r="E3" s="10">
        <f ca="1">TODAY()</f>
        <v>44735</v>
      </c>
      <c r="F3" s="30">
        <v>0.25</v>
      </c>
      <c r="G3" s="11" t="s">
        <v>21</v>
      </c>
      <c r="H3" t="str">
        <f ca="1">EtkinlikZamanlayıcı[[#This Row],[TARİH]]&amp;"|"&amp;COUNTIF($E$3:E3,E3)</f>
        <v>44735|1</v>
      </c>
    </row>
    <row r="4" spans="2:8" ht="15" customHeight="1" x14ac:dyDescent="0.25">
      <c r="B4" s="46"/>
      <c r="C4" s="46"/>
      <c r="E4" s="10">
        <f t="shared" ref="E4:E13" ca="1" si="0">TODAY()</f>
        <v>44735</v>
      </c>
      <c r="F4" s="30">
        <v>0.2708333333333333</v>
      </c>
      <c r="G4" s="11" t="s">
        <v>22</v>
      </c>
      <c r="H4" t="str">
        <f ca="1">EtkinlikZamanlayıcı[[#This Row],[TARİH]]&amp;"|"&amp;COUNTIF($E$3:E4,E4)</f>
        <v>44735|2</v>
      </c>
    </row>
    <row r="5" spans="2:8" ht="15" customHeight="1" x14ac:dyDescent="0.25">
      <c r="B5" s="46"/>
      <c r="C5" s="46"/>
      <c r="E5" s="10">
        <f t="shared" ca="1" si="0"/>
        <v>44735</v>
      </c>
      <c r="F5" s="30">
        <v>0.3125</v>
      </c>
      <c r="G5" s="11" t="s">
        <v>23</v>
      </c>
      <c r="H5" t="str">
        <f ca="1">EtkinlikZamanlayıcı[[#This Row],[TARİH]]&amp;"|"&amp;COUNTIF($E$3:E5,E5)</f>
        <v>44735|3</v>
      </c>
    </row>
    <row r="6" spans="2:8" ht="15" customHeight="1" x14ac:dyDescent="0.25">
      <c r="B6" s="45" t="str">
        <f ca="1">TEXT(DateVal,"gggg")</f>
        <v>Perşembe</v>
      </c>
      <c r="C6" s="45"/>
      <c r="E6" s="10">
        <f t="shared" ca="1" si="0"/>
        <v>44735</v>
      </c>
      <c r="F6" s="30">
        <v>0.333333333333333</v>
      </c>
      <c r="G6" s="11" t="s">
        <v>24</v>
      </c>
      <c r="H6" t="str">
        <f ca="1">EtkinlikZamanlayıcı[[#This Row],[TARİH]]&amp;"|"&amp;COUNTIF($E$3:E6,E6)</f>
        <v>44735|4</v>
      </c>
    </row>
    <row r="7" spans="2:8" ht="15" customHeight="1" x14ac:dyDescent="0.25">
      <c r="B7" s="45"/>
      <c r="C7" s="45"/>
      <c r="E7" s="10">
        <f t="shared" ca="1" si="0"/>
        <v>44735</v>
      </c>
      <c r="F7" s="30">
        <v>0.4166666666666667</v>
      </c>
      <c r="G7" s="11" t="s">
        <v>9</v>
      </c>
      <c r="H7" t="str">
        <f ca="1">EtkinlikZamanlayıcı[[#This Row],[TARİH]]&amp;"|"&amp;COUNTIF($E$3:E7,E7)</f>
        <v>44735|5</v>
      </c>
    </row>
    <row r="8" spans="2:8" ht="15.75" customHeight="1" thickBot="1" x14ac:dyDescent="0.3">
      <c r="B8" s="44" t="str">
        <f ca="1">DateVal</f>
        <v>23 HAZİRAN 2022</v>
      </c>
      <c r="C8" s="44"/>
      <c r="E8" s="10">
        <f t="shared" ca="1" si="0"/>
        <v>44735</v>
      </c>
      <c r="F8" s="30">
        <v>0.5</v>
      </c>
      <c r="G8" s="11" t="s">
        <v>25</v>
      </c>
      <c r="H8" t="str">
        <f ca="1">EtkinlikZamanlayıcı[[#This Row],[TARİH]]&amp;"|"&amp;COUNTIF($E$3:E8,E8)</f>
        <v>44735|6</v>
      </c>
    </row>
    <row r="9" spans="2:8" ht="15" customHeight="1" thickTop="1" x14ac:dyDescent="0.25">
      <c r="B9" s="12"/>
      <c r="C9" s="12"/>
      <c r="E9" s="10">
        <f t="shared" ca="1" si="0"/>
        <v>44735</v>
      </c>
      <c r="F9" s="30">
        <v>0.541666666666666</v>
      </c>
      <c r="G9" s="11" t="s">
        <v>26</v>
      </c>
      <c r="H9" t="str">
        <f ca="1">EtkinlikZamanlayıcı[[#This Row],[TARİH]]&amp;"|"&amp;COUNTIF($E$3:E9,E9)</f>
        <v>44735|7</v>
      </c>
    </row>
    <row r="10" spans="2:8" ht="15" customHeight="1" x14ac:dyDescent="0.25">
      <c r="B10" s="32" t="s">
        <v>6</v>
      </c>
      <c r="C10" s="12"/>
      <c r="E10" s="10">
        <f t="shared" ca="1" si="0"/>
        <v>44735</v>
      </c>
      <c r="F10" s="30">
        <v>0.5625</v>
      </c>
      <c r="G10" s="11" t="s">
        <v>27</v>
      </c>
      <c r="H10" t="str">
        <f ca="1">EtkinlikZamanlayıcı[[#This Row],[TARİH]]&amp;"|"&amp;COUNTIF($E$3:E10,E10)</f>
        <v>44735|8</v>
      </c>
    </row>
    <row r="11" spans="2:8" ht="15" customHeight="1" x14ac:dyDescent="0.25">
      <c r="B11" s="12"/>
      <c r="C11" s="12"/>
      <c r="E11" s="10">
        <f t="shared" ca="1" si="0"/>
        <v>44735</v>
      </c>
      <c r="F11" s="30">
        <v>0.625</v>
      </c>
      <c r="G11" s="11" t="s">
        <v>9</v>
      </c>
      <c r="H11" t="str">
        <f ca="1">EtkinlikZamanlayıcı[[#This Row],[TARİH]]&amp;"|"&amp;COUNTIF($E$3:E11,E11)</f>
        <v>44735|9</v>
      </c>
    </row>
    <row r="12" spans="2:8" ht="15" customHeight="1" x14ac:dyDescent="0.25">
      <c r="B12" s="32" t="s">
        <v>17</v>
      </c>
      <c r="C12" s="12"/>
      <c r="E12" s="10">
        <f t="shared" ca="1" si="0"/>
        <v>44735</v>
      </c>
      <c r="F12" s="30">
        <v>0.708333333333333</v>
      </c>
      <c r="G12" s="11" t="s">
        <v>28</v>
      </c>
      <c r="H12" t="str">
        <f ca="1">EtkinlikZamanlayıcı[[#This Row],[TARİH]]&amp;"|"&amp;COUNTIF($E$3:E12,E12)</f>
        <v>44735|10</v>
      </c>
    </row>
    <row r="13" spans="2:8" ht="15.75" x14ac:dyDescent="0.25">
      <c r="B13" s="12"/>
      <c r="C13" s="12"/>
      <c r="E13" s="10">
        <f t="shared" ca="1" si="0"/>
        <v>44735</v>
      </c>
      <c r="F13" s="30">
        <v>0.75</v>
      </c>
      <c r="G13" s="11" t="s">
        <v>29</v>
      </c>
      <c r="H13" t="str">
        <f ca="1">EtkinlikZamanlayıcı[[#This Row],[TARİH]]&amp;"|"&amp;COUNTIF($E$3:E13,E13)</f>
        <v>44735|11</v>
      </c>
    </row>
    <row r="14" spans="2:8" x14ac:dyDescent="0.25">
      <c r="E14" s="10">
        <f ca="1">TODAY()+1</f>
        <v>44736</v>
      </c>
      <c r="F14" s="30">
        <v>0.2708333333333333</v>
      </c>
      <c r="G14" s="11" t="s">
        <v>30</v>
      </c>
      <c r="H14" t="str">
        <f ca="1">EtkinlikZamanlayıcı[[#This Row],[TARİH]]&amp;"|"&amp;COUNTIF($E$3:E15,E14)</f>
        <v>44736|2</v>
      </c>
    </row>
    <row r="15" spans="2:8" x14ac:dyDescent="0.25">
      <c r="E15" s="10">
        <f ca="1">TODAY()+1</f>
        <v>44736</v>
      </c>
      <c r="F15" s="30">
        <v>0.3125</v>
      </c>
      <c r="G15" s="11" t="s">
        <v>23</v>
      </c>
      <c r="H15" t="str">
        <f ca="1">EtkinlikZamanlayıcı[[#This Row],[TARİH]]&amp;"|"&amp;COUNTIF($E$3:E15,E15)</f>
        <v>44736|2</v>
      </c>
    </row>
  </sheetData>
  <mergeCells count="4">
    <mergeCell ref="B8:C8"/>
    <mergeCell ref="B6:C7"/>
    <mergeCell ref="B2:C5"/>
    <mergeCell ref="B1:C1"/>
  </mergeCells>
  <dataValidations count="10">
    <dataValidation type="list" allowBlank="1" showInputMessage="1" showErrorMessage="1" error="Bu etkinlik planlayıcı için geçerli bir saat seçin. İPTAL’i seçin ve listeden seçim yapmak için ALT+AŞAĞI OK ve ENTER tuşlarına basın" sqref="F3:F15" xr:uid="{00000000-0002-0000-0100-000000000000}">
      <formula1>TimesList</formula1>
    </dataValidation>
    <dataValidation allowBlank="1" showInputMessage="1" showErrorMessage="1" prompt="Bu sütuna etkinlik tarihini girin" sqref="E2" xr:uid="{00000000-0002-0000-0100-000001000000}"/>
    <dataValidation allowBlank="1" showInputMessage="1" showErrorMessage="1" prompt="Bu sütuna etkinlik saatini girin. Açılan listeyi görüntülemek için ALT+AŞAĞI OK tuşlarına basın ve sonra ENTER’a basarak bir saat belirleyin" sqref="F2" xr:uid="{00000000-0002-0000-0100-000002000000}"/>
    <dataValidation allowBlank="1" showInputMessage="1" showErrorMessage="1" prompt="Bu sütuna etkinlik açıklamasını girin" sqref="G2" xr:uid="{00000000-0002-0000-0100-000003000000}"/>
    <dataValidation allowBlank="1" showInputMessage="1" showErrorMessage="1" prompt="Etkinlikleri Zamanlayıcı tablosuna ekleyin. F sütunundaki saatler, Zaman Aralıkları çalışma sayfasında tanımlanmıştır." sqref="A1" xr:uid="{00000000-0002-0000-0100-000004000000}"/>
    <dataValidation allowBlank="1" showInputMessage="1" showErrorMessage="1" prompt="Zaman Aralıkları çalışma sayfasına yönlendiren gezinti bağlantısı" sqref="B10" xr:uid="{00000000-0002-0000-0100-000005000000}"/>
    <dataValidation allowBlank="1" showInputMessage="1" showErrorMessage="1" prompt="Günlük Program çalışma sayfasına yönlendiren gezinti bağlantısı" sqref="B12" xr:uid="{00000000-0002-0000-0100-000006000000}"/>
    <dataValidation allowBlank="1" showInputMessage="1" showErrorMessage="1" prompt="Etkinlik Zamanlayıcı tablosuna etkinliğin tarihini, saatini ve açıklamasını girin. Zaman Aralıkları ve Günlük Program çalışma sayfalarına yönlendiren gezinti bağlantıları, B10 ve B12 hücrelerindedir" sqref="B1" xr:uid="{00000000-0002-0000-0100-000007000000}"/>
    <dataValidation allowBlank="1" showInputMessage="1" showErrorMessage="1" prompt="Günlük Program’da tanımlandığı gibi otomatik olarak güncelleştirilen tarih" sqref="B2 B8" xr:uid="{00000000-0002-0000-0100-000008000000}"/>
    <dataValidation allowBlank="1" showInputMessage="1" showErrorMessage="1" prompt="Günlük Program’da tanımlanan tarihlere göre otomatik olarak belirlenen gün" sqref="B6" xr:uid="{00000000-0002-0000-0100-000009000000}"/>
  </dataValidations>
  <hyperlinks>
    <hyperlink ref="B10" location="'Zaman Aralıkları'!A1" tooltip="Zaman aralıklarını düzenlemek için seçin" display="Select to edit time intervals" xr:uid="{00000000-0004-0000-0100-000000000000}"/>
    <hyperlink ref="B12" location="'Günlük Program'!A1" tooltip="Günlük Program’ı görüntülemek için seçin" display="Select to view Daily Schedule" xr:uid="{00000000-0004-0000-0100-000001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pageSetUpPr autoPageBreaks="0" fitToPage="1"/>
  </sheetPr>
  <dimension ref="B1:E75"/>
  <sheetViews>
    <sheetView showGridLines="0" zoomScaleNormal="100" workbookViewId="0"/>
  </sheetViews>
  <sheetFormatPr defaultRowHeight="18.75" customHeight="1" x14ac:dyDescent="0.25"/>
  <cols>
    <col min="1" max="1" width="2.7109375" customWidth="1"/>
    <col min="2" max="2" width="23.42578125" customWidth="1"/>
    <col min="3" max="3" width="16.28515625" customWidth="1"/>
    <col min="4" max="4" width="2.7109375" customWidth="1"/>
    <col min="5" max="5" width="16.42578125" customWidth="1"/>
  </cols>
  <sheetData>
    <row r="1" spans="2:5" ht="39.95" customHeight="1" x14ac:dyDescent="0.25">
      <c r="B1" s="41" t="s">
        <v>32</v>
      </c>
      <c r="C1" s="41"/>
    </row>
    <row r="2" spans="2:5" ht="27.95" customHeight="1" x14ac:dyDescent="0.25">
      <c r="B2" s="38" t="s">
        <v>33</v>
      </c>
      <c r="C2" s="38"/>
      <c r="E2" s="16" t="s">
        <v>39</v>
      </c>
    </row>
    <row r="3" spans="2:5" ht="18.75" customHeight="1" x14ac:dyDescent="0.25">
      <c r="E3" s="30">
        <f>Başlangıç_Zamanı</f>
        <v>0.25</v>
      </c>
    </row>
    <row r="4" spans="2:5" ht="18.75" customHeight="1" x14ac:dyDescent="0.25">
      <c r="B4" s="14" t="s">
        <v>34</v>
      </c>
      <c r="C4" s="29">
        <v>0.25</v>
      </c>
      <c r="E4" s="31">
        <f>IFERROR(IF($E3+Artış&gt;Bitiş_Zamanı,"",$E3+Artış),"")</f>
        <v>0.2604166666666667</v>
      </c>
    </row>
    <row r="5" spans="2:5" ht="18.75" customHeight="1" x14ac:dyDescent="0.25">
      <c r="E5" s="31">
        <f t="shared" ref="E5:E35" si="0">IFERROR(IF($E4+Artış&gt;Bitiş_Zamanı,"",$E4+Artış),"")</f>
        <v>0.27083333333333337</v>
      </c>
    </row>
    <row r="6" spans="2:5" ht="18.75" customHeight="1" x14ac:dyDescent="0.25">
      <c r="B6" s="14" t="s">
        <v>35</v>
      </c>
      <c r="C6" s="29" t="s">
        <v>38</v>
      </c>
      <c r="E6" s="31">
        <f t="shared" si="0"/>
        <v>0.28125000000000006</v>
      </c>
    </row>
    <row r="7" spans="2:5" ht="18.75" customHeight="1" x14ac:dyDescent="0.25">
      <c r="E7" s="31">
        <f t="shared" si="0"/>
        <v>0.29166666666666674</v>
      </c>
    </row>
    <row r="8" spans="2:5" ht="18.75" customHeight="1" x14ac:dyDescent="0.25">
      <c r="B8" s="14" t="s">
        <v>36</v>
      </c>
      <c r="C8" s="29">
        <v>0.875</v>
      </c>
      <c r="E8" s="31">
        <f t="shared" si="0"/>
        <v>0.3020833333333334</v>
      </c>
    </row>
    <row r="9" spans="2:5" ht="18.75" customHeight="1" x14ac:dyDescent="0.25">
      <c r="E9" s="31">
        <f t="shared" si="0"/>
        <v>0.3125000000000001</v>
      </c>
    </row>
    <row r="10" spans="2:5" ht="18.75" customHeight="1" x14ac:dyDescent="0.25">
      <c r="B10" s="38" t="s">
        <v>1</v>
      </c>
      <c r="C10" s="38"/>
      <c r="E10" s="31">
        <f t="shared" si="0"/>
        <v>0.3229166666666668</v>
      </c>
    </row>
    <row r="11" spans="2:5" ht="18.75" customHeight="1" x14ac:dyDescent="0.25">
      <c r="E11" s="31">
        <f t="shared" si="0"/>
        <v>0.3333333333333335</v>
      </c>
    </row>
    <row r="12" spans="2:5" ht="18.75" customHeight="1" x14ac:dyDescent="0.25">
      <c r="B12" s="22" t="s">
        <v>37</v>
      </c>
      <c r="E12" s="31">
        <f t="shared" si="0"/>
        <v>0.34375000000000017</v>
      </c>
    </row>
    <row r="13" spans="2:5" ht="18.75" customHeight="1" x14ac:dyDescent="0.25">
      <c r="E13" s="31">
        <f t="shared" si="0"/>
        <v>0.35416666666666685</v>
      </c>
    </row>
    <row r="14" spans="2:5" ht="18.75" customHeight="1" x14ac:dyDescent="0.25">
      <c r="B14" s="22" t="s">
        <v>7</v>
      </c>
      <c r="E14" s="31">
        <f t="shared" si="0"/>
        <v>0.36458333333333354</v>
      </c>
    </row>
    <row r="15" spans="2:5" ht="18.75" customHeight="1" x14ac:dyDescent="0.25">
      <c r="E15" s="31">
        <f t="shared" si="0"/>
        <v>0.3750000000000002</v>
      </c>
    </row>
    <row r="16" spans="2:5" ht="18.75" customHeight="1" x14ac:dyDescent="0.25">
      <c r="E16" s="31">
        <f t="shared" si="0"/>
        <v>0.3854166666666669</v>
      </c>
    </row>
    <row r="17" spans="5:5" ht="18.75" customHeight="1" x14ac:dyDescent="0.25">
      <c r="E17" s="31">
        <f t="shared" si="0"/>
        <v>0.3958333333333336</v>
      </c>
    </row>
    <row r="18" spans="5:5" ht="18.75" customHeight="1" x14ac:dyDescent="0.25">
      <c r="E18" s="31">
        <f t="shared" si="0"/>
        <v>0.4062500000000003</v>
      </c>
    </row>
    <row r="19" spans="5:5" ht="18.75" customHeight="1" x14ac:dyDescent="0.25">
      <c r="E19" s="31">
        <f t="shared" si="0"/>
        <v>0.41666666666666696</v>
      </c>
    </row>
    <row r="20" spans="5:5" ht="18.75" customHeight="1" x14ac:dyDescent="0.25">
      <c r="E20" s="31">
        <f t="shared" si="0"/>
        <v>0.42708333333333365</v>
      </c>
    </row>
    <row r="21" spans="5:5" ht="18.75" customHeight="1" x14ac:dyDescent="0.25">
      <c r="E21" s="31">
        <f t="shared" si="0"/>
        <v>0.43750000000000033</v>
      </c>
    </row>
    <row r="22" spans="5:5" ht="18.75" customHeight="1" x14ac:dyDescent="0.25">
      <c r="E22" s="31">
        <f t="shared" si="0"/>
        <v>0.447916666666667</v>
      </c>
    </row>
    <row r="23" spans="5:5" ht="18.75" customHeight="1" x14ac:dyDescent="0.25">
      <c r="E23" s="31">
        <f t="shared" si="0"/>
        <v>0.4583333333333337</v>
      </c>
    </row>
    <row r="24" spans="5:5" ht="18.75" customHeight="1" x14ac:dyDescent="0.25">
      <c r="E24" s="31">
        <f t="shared" si="0"/>
        <v>0.4687500000000004</v>
      </c>
    </row>
    <row r="25" spans="5:5" ht="18.75" customHeight="1" x14ac:dyDescent="0.25">
      <c r="E25" s="31">
        <f t="shared" si="0"/>
        <v>0.4791666666666671</v>
      </c>
    </row>
    <row r="26" spans="5:5" ht="18.75" customHeight="1" x14ac:dyDescent="0.25">
      <c r="E26" s="31">
        <f t="shared" si="0"/>
        <v>0.48958333333333376</v>
      </c>
    </row>
    <row r="27" spans="5:5" ht="18.75" customHeight="1" x14ac:dyDescent="0.25">
      <c r="E27" s="31">
        <f t="shared" si="0"/>
        <v>0.5000000000000004</v>
      </c>
    </row>
    <row r="28" spans="5:5" ht="18.75" customHeight="1" x14ac:dyDescent="0.25">
      <c r="E28" s="31">
        <f t="shared" si="0"/>
        <v>0.5104166666666671</v>
      </c>
    </row>
    <row r="29" spans="5:5" ht="18.75" customHeight="1" x14ac:dyDescent="0.25">
      <c r="E29" s="31">
        <f t="shared" si="0"/>
        <v>0.5208333333333337</v>
      </c>
    </row>
    <row r="30" spans="5:5" ht="18.75" customHeight="1" x14ac:dyDescent="0.25">
      <c r="E30" s="31">
        <f t="shared" si="0"/>
        <v>0.5312500000000003</v>
      </c>
    </row>
    <row r="31" spans="5:5" ht="18.75" customHeight="1" x14ac:dyDescent="0.25">
      <c r="E31" s="31">
        <f t="shared" si="0"/>
        <v>0.541666666666667</v>
      </c>
    </row>
    <row r="32" spans="5:5" ht="18.75" customHeight="1" x14ac:dyDescent="0.25">
      <c r="E32" s="31">
        <f t="shared" si="0"/>
        <v>0.5520833333333336</v>
      </c>
    </row>
    <row r="33" spans="5:5" ht="18.75" customHeight="1" x14ac:dyDescent="0.25">
      <c r="E33" s="31">
        <f t="shared" si="0"/>
        <v>0.5625000000000002</v>
      </c>
    </row>
    <row r="34" spans="5:5" ht="18.75" customHeight="1" x14ac:dyDescent="0.25">
      <c r="E34" s="31">
        <f t="shared" si="0"/>
        <v>0.5729166666666669</v>
      </c>
    </row>
    <row r="35" spans="5:5" ht="18.75" customHeight="1" x14ac:dyDescent="0.25">
      <c r="E35" s="31">
        <f t="shared" si="0"/>
        <v>0.5833333333333335</v>
      </c>
    </row>
    <row r="36" spans="5:5" ht="18.75" customHeight="1" x14ac:dyDescent="0.25">
      <c r="E36" s="31">
        <f t="shared" ref="E36:E67" si="1">IFERROR(IF($E35+Artış&gt;Bitiş_Zamanı,"",$E35+Artış),"")</f>
        <v>0.5937500000000001</v>
      </c>
    </row>
    <row r="37" spans="5:5" ht="18.75" customHeight="1" x14ac:dyDescent="0.25">
      <c r="E37" s="31">
        <f t="shared" si="1"/>
        <v>0.6041666666666667</v>
      </c>
    </row>
    <row r="38" spans="5:5" ht="18.75" customHeight="1" x14ac:dyDescent="0.25">
      <c r="E38" s="31">
        <f t="shared" si="1"/>
        <v>0.6145833333333334</v>
      </c>
    </row>
    <row r="39" spans="5:5" ht="18.75" customHeight="1" x14ac:dyDescent="0.25">
      <c r="E39" s="31">
        <f t="shared" si="1"/>
        <v>0.625</v>
      </c>
    </row>
    <row r="40" spans="5:5" ht="18.75" customHeight="1" x14ac:dyDescent="0.25">
      <c r="E40" s="31">
        <f t="shared" si="1"/>
        <v>0.6354166666666666</v>
      </c>
    </row>
    <row r="41" spans="5:5" ht="18.75" customHeight="1" x14ac:dyDescent="0.25">
      <c r="E41" s="31">
        <f t="shared" si="1"/>
        <v>0.6458333333333333</v>
      </c>
    </row>
    <row r="42" spans="5:5" ht="18.75" customHeight="1" x14ac:dyDescent="0.25">
      <c r="E42" s="31">
        <f t="shared" si="1"/>
        <v>0.6562499999999999</v>
      </c>
    </row>
    <row r="43" spans="5:5" ht="18.75" customHeight="1" x14ac:dyDescent="0.25">
      <c r="E43" s="31">
        <f t="shared" si="1"/>
        <v>0.6666666666666665</v>
      </c>
    </row>
    <row r="44" spans="5:5" ht="18.75" customHeight="1" x14ac:dyDescent="0.25">
      <c r="E44" s="31">
        <f t="shared" si="1"/>
        <v>0.6770833333333331</v>
      </c>
    </row>
    <row r="45" spans="5:5" ht="18.75" customHeight="1" x14ac:dyDescent="0.25">
      <c r="E45" s="31">
        <f t="shared" si="1"/>
        <v>0.6874999999999998</v>
      </c>
    </row>
    <row r="46" spans="5:5" ht="18.75" customHeight="1" x14ac:dyDescent="0.25">
      <c r="E46" s="31">
        <f t="shared" si="1"/>
        <v>0.6979166666666664</v>
      </c>
    </row>
    <row r="47" spans="5:5" ht="18.75" customHeight="1" x14ac:dyDescent="0.25">
      <c r="E47" s="31">
        <f t="shared" si="1"/>
        <v>0.708333333333333</v>
      </c>
    </row>
    <row r="48" spans="5:5" ht="18.75" customHeight="1" x14ac:dyDescent="0.25">
      <c r="E48" s="31">
        <f t="shared" si="1"/>
        <v>0.7187499999999997</v>
      </c>
    </row>
    <row r="49" spans="5:5" ht="18.75" customHeight="1" x14ac:dyDescent="0.25">
      <c r="E49" s="31">
        <f t="shared" si="1"/>
        <v>0.7291666666666663</v>
      </c>
    </row>
    <row r="50" spans="5:5" ht="18.75" customHeight="1" x14ac:dyDescent="0.25">
      <c r="E50" s="31">
        <f t="shared" si="1"/>
        <v>0.7395833333333329</v>
      </c>
    </row>
    <row r="51" spans="5:5" ht="18.75" customHeight="1" x14ac:dyDescent="0.25">
      <c r="E51" s="31">
        <f t="shared" si="1"/>
        <v>0.7499999999999996</v>
      </c>
    </row>
    <row r="52" spans="5:5" ht="18.75" customHeight="1" x14ac:dyDescent="0.25">
      <c r="E52" s="31">
        <f t="shared" si="1"/>
        <v>0.7604166666666662</v>
      </c>
    </row>
    <row r="53" spans="5:5" ht="18.75" customHeight="1" x14ac:dyDescent="0.25">
      <c r="E53" s="31">
        <f t="shared" si="1"/>
        <v>0.7708333333333328</v>
      </c>
    </row>
    <row r="54" spans="5:5" ht="18.75" customHeight="1" x14ac:dyDescent="0.25">
      <c r="E54" s="31">
        <f t="shared" si="1"/>
        <v>0.7812499999999994</v>
      </c>
    </row>
    <row r="55" spans="5:5" ht="18.75" customHeight="1" x14ac:dyDescent="0.25">
      <c r="E55" s="31">
        <f t="shared" si="1"/>
        <v>0.7916666666666661</v>
      </c>
    </row>
    <row r="56" spans="5:5" ht="18.75" customHeight="1" x14ac:dyDescent="0.25">
      <c r="E56" s="31">
        <f t="shared" si="1"/>
        <v>0.8020833333333327</v>
      </c>
    </row>
    <row r="57" spans="5:5" ht="18.75" customHeight="1" x14ac:dyDescent="0.25">
      <c r="E57" s="31">
        <f t="shared" si="1"/>
        <v>0.8124999999999993</v>
      </c>
    </row>
    <row r="58" spans="5:5" ht="18.75" customHeight="1" x14ac:dyDescent="0.25">
      <c r="E58" s="31">
        <f t="shared" si="1"/>
        <v>0.822916666666666</v>
      </c>
    </row>
    <row r="59" spans="5:5" ht="18.75" customHeight="1" x14ac:dyDescent="0.25">
      <c r="E59" s="31">
        <f t="shared" si="1"/>
        <v>0.8333333333333326</v>
      </c>
    </row>
    <row r="60" spans="5:5" ht="18.75" customHeight="1" x14ac:dyDescent="0.25">
      <c r="E60" s="31">
        <f t="shared" si="1"/>
        <v>0.8437499999999992</v>
      </c>
    </row>
    <row r="61" spans="5:5" ht="18.75" customHeight="1" x14ac:dyDescent="0.25">
      <c r="E61" s="31">
        <f t="shared" si="1"/>
        <v>0.8541666666666659</v>
      </c>
    </row>
    <row r="62" spans="5:5" ht="18.75" customHeight="1" x14ac:dyDescent="0.25">
      <c r="E62" s="31">
        <f t="shared" si="1"/>
        <v>0.8645833333333325</v>
      </c>
    </row>
    <row r="63" spans="5:5" ht="18.75" customHeight="1" x14ac:dyDescent="0.25">
      <c r="E63" s="31">
        <f t="shared" si="1"/>
        <v>0.8749999999999991</v>
      </c>
    </row>
    <row r="64" spans="5:5" ht="18.75" customHeight="1" x14ac:dyDescent="0.25">
      <c r="E64" s="31" t="str">
        <f t="shared" si="1"/>
        <v/>
      </c>
    </row>
    <row r="65" spans="5:5" ht="18.75" customHeight="1" x14ac:dyDescent="0.25">
      <c r="E65" s="31" t="str">
        <f t="shared" si="1"/>
        <v/>
      </c>
    </row>
    <row r="66" spans="5:5" ht="18.75" customHeight="1" x14ac:dyDescent="0.25">
      <c r="E66" s="31" t="str">
        <f t="shared" si="1"/>
        <v/>
      </c>
    </row>
    <row r="67" spans="5:5" ht="18.75" customHeight="1" x14ac:dyDescent="0.25">
      <c r="E67" s="31" t="str">
        <f t="shared" si="1"/>
        <v/>
      </c>
    </row>
    <row r="68" spans="5:5" ht="18.75" customHeight="1" x14ac:dyDescent="0.25">
      <c r="E68" s="31" t="str">
        <f t="shared" ref="E68:E75" si="2">IFERROR(IF($E67+Artış&gt;Bitiş_Zamanı,"",$E67+Artış),"")</f>
        <v/>
      </c>
    </row>
    <row r="69" spans="5:5" ht="18.75" customHeight="1" x14ac:dyDescent="0.25">
      <c r="E69" s="31" t="str">
        <f t="shared" si="2"/>
        <v/>
      </c>
    </row>
    <row r="70" spans="5:5" ht="18.75" customHeight="1" x14ac:dyDescent="0.25">
      <c r="E70" s="31" t="str">
        <f t="shared" si="2"/>
        <v/>
      </c>
    </row>
    <row r="71" spans="5:5" ht="18.75" customHeight="1" x14ac:dyDescent="0.25">
      <c r="E71" s="31" t="str">
        <f t="shared" si="2"/>
        <v/>
      </c>
    </row>
    <row r="72" spans="5:5" ht="18.75" customHeight="1" x14ac:dyDescent="0.25">
      <c r="E72" s="31" t="str">
        <f t="shared" si="2"/>
        <v/>
      </c>
    </row>
    <row r="73" spans="5:5" ht="18.75" customHeight="1" x14ac:dyDescent="0.25">
      <c r="E73" s="31" t="str">
        <f t="shared" si="2"/>
        <v/>
      </c>
    </row>
    <row r="74" spans="5:5" ht="18.75" customHeight="1" x14ac:dyDescent="0.25">
      <c r="E74" s="31" t="str">
        <f t="shared" si="2"/>
        <v/>
      </c>
    </row>
    <row r="75" spans="5:5" ht="18.75" customHeight="1" x14ac:dyDescent="0.25">
      <c r="E75" s="31" t="str">
        <f t="shared" si="2"/>
        <v/>
      </c>
    </row>
  </sheetData>
  <mergeCells count="3">
    <mergeCell ref="B2:C2"/>
    <mergeCell ref="B10:C10"/>
    <mergeCell ref="B1:C1"/>
  </mergeCells>
  <conditionalFormatting sqref="E3:E75">
    <cfRule type="expression" dxfId="2" priority="1">
      <formula>$E3&gt;Bitiş_Zamanı</formula>
    </cfRule>
    <cfRule type="expression" dxfId="1" priority="2">
      <formula>$E3=Bitiş_Zamanı</formula>
    </cfRule>
  </conditionalFormatting>
  <dataValidations count="14">
    <dataValidation allowBlank="1" showInputMessage="1" showErrorMessage="1" prompt="Bu çalışma sayfasında zaman aralıklarını tanımlayın. E sütunundaki saatler, Günlük Program çalışma sayfasındaki E Sütununda bulunan çizelgeyi ve Etkinlik Zamanlayıcı çalışma sayfasındaki F sütununda bulunan saat seçeneklerini güncelleştirir." sqref="A1" xr:uid="{00000000-0002-0000-0200-000000000000}"/>
    <dataValidation allowBlank="1" showInputMessage="1" showErrorMessage="1" prompt="Bu hücreye bir başlangıç saati girin" sqref="C4" xr:uid="{00000000-0002-0000-0200-000001000000}"/>
    <dataValidation type="list" errorStyle="warning" allowBlank="1" showInputMessage="1" showErrorMessage="1" error="Listeden bir aralık seçin. Açılan listeyi görüntülemek için, ALT+AŞAĞI OK tuşlarına basın ve sonra ENTER’a basarak aralığı seçin" prompt="Listeden bir aralık seçin. Açılan listeyi görüntülemek için, ALT+AŞAĞI OK tuşlarına basın ve sonra ENTER’a basarak aralığı seçin" sqref="C6" xr:uid="{00000000-0002-0000-0200-000002000000}">
      <formula1>"15 DK, 30 DK, 45 DK, 60 DK"</formula1>
    </dataValidation>
    <dataValidation errorStyle="warning" allowBlank="1" showInputMessage="1" showErrorMessage="1" prompt="Bu hücreye programın bitiş saatini girin" sqref="C8" xr:uid="{00000000-0002-0000-0200-000003000000}"/>
    <dataValidation allowBlank="1" showInputMessage="1" showErrorMessage="1" prompt="Programınızı yapılandırmak için başlangıç zamanını güncelleştirip bir artış aralığı ve bitiş zamanını ayarlayın. E sütunundaki Zaman tablosu otomatik olarak güncelleştirilir" sqref="B2 C2" xr:uid="{00000000-0002-0000-0200-000004000000}"/>
    <dataValidation allowBlank="1" showInputMessage="1" showErrorMessage="1" prompt="Bu çalışma sayfasındaki Zaman tablosunu değiştirerek Günlük Program çalışma sayfasındaki çizelgeyi güncelleştirin. Başlangıç zamanını C4, zaman aralığını C6, bitiş zamanını C8 hücresine yazın" sqref="B1" xr:uid="{00000000-0002-0000-0200-000005000000}"/>
    <dataValidation allowBlank="1" showInputMessage="1" showErrorMessage="1" prompt="Zaman tablosu, bu çalışma sayfasındaki C4-C8 arası hücrelere girilen başlangıç zamanı, aralık ve bitiş zamanına göre otomatik olarak güncelleştirilir" sqref="E2" xr:uid="{00000000-0002-0000-0200-000006000000}"/>
    <dataValidation allowBlank="1" showInputMessage="1" showErrorMessage="1" prompt="Sağdaki hücreden başlangıç zamanını ayarlayın" sqref="B4" xr:uid="{00000000-0002-0000-0200-000007000000}"/>
    <dataValidation allowBlank="1" showInputMessage="1" showErrorMessage="1" prompt="Sağdaki hücreden zaman aralığını ayarlayın" sqref="B6" xr:uid="{00000000-0002-0000-0200-000008000000}"/>
    <dataValidation allowBlank="1" showInputMessage="1" showErrorMessage="1" prompt="Sağdaki hücreden bitiş zamanını ayarlayın" sqref="B8" xr:uid="{00000000-0002-0000-0200-000009000000}"/>
    <dataValidation allowBlank="1" showInputMessage="1" showErrorMessage="1" prompt="Aşağıdaki hücreleri seçerek Günlük Programı görüntüleyin ve Etkinlik ekleyin." sqref="B10:C10" xr:uid="{00000000-0002-0000-0200-00000A000000}"/>
    <dataValidation allowBlank="1" showInputMessage="1" showErrorMessage="1" prompt="Etkinlik eklemek için Etkinlik Zamanlayıcı çalışma sayfasına yönlendiren gezinti bağlantısı" sqref="B14" xr:uid="{00000000-0002-0000-0200-00000B000000}"/>
    <dataValidation allowBlank="1" showInputMessage="1" showErrorMessage="1" prompt="Günlük Programa yönlendiren gezinti bağlantısı" sqref="B12" xr:uid="{00000000-0002-0000-0200-00000C000000}"/>
    <dataValidation allowBlank="1" showErrorMessage="1" sqref="C3" xr:uid="{37A2AA15-E2A3-4120-A753-7CE8E4E981B4}"/>
  </dataValidations>
  <hyperlinks>
    <hyperlink ref="B12" location="'Günlük Program'!A1" tooltip="Günlük Program’ı Görüntülemek için seçin" display="Select to View Daily Schedule" xr:uid="{00000000-0004-0000-0200-000000000000}"/>
    <hyperlink ref="B14" location="'Olay Planlayıcı'!A1" tooltip="Yeni bir etkinlik eklemek için seçin" display="Select to add a new event" xr:uid="{00000000-0004-0000-0200-000001000000}"/>
  </hyperlinks>
  <printOptions horizontalCentered="1"/>
  <pageMargins left="0.7" right="0.7" top="0.75" bottom="0.75" header="0.3" footer="0.3"/>
  <pageSetup paperSize="9" orientation="portrait" r:id="rId1"/>
  <headerFooter differentFirst="1">
    <oddFooter>Page &amp;P of &amp;N</oddFooter>
  </headerFooter>
  <ignoredErrors>
    <ignoredError sqref="E3" calculatedColumn="1"/>
  </ignoredErrors>
  <drawing r:id="rId2"/>
  <tableParts count="1">
    <tablePart r:id="rId3"/>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1.xml><?xml version="1.0" encoding="utf-8"?>
<ds:datastoreItem xmlns:ds="http://schemas.openxmlformats.org/officeDocument/2006/customXml" ds:itemID="{4746A071-F2F6-44F3-8DF3-AE550BE92C41}">
  <ds:schemaRefs>
    <ds:schemaRef ds:uri="http://schemas.microsoft.com/sharepoint/v3/contenttype/forms"/>
  </ds:schemaRefs>
</ds:datastoreItem>
</file>

<file path=customXml/itemProps23.xml><?xml version="1.0" encoding="utf-8"?>
<ds:datastoreItem xmlns:ds="http://schemas.openxmlformats.org/officeDocument/2006/customXml" ds:itemID="{3B6F51A6-2A0B-4A19-ADAB-F19286E03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6073B13A-3754-45DE-8063-DBE88D20DC5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TM02780252</ap:Template>
  <ap:ScaleCrop>false</ap:ScaleCrop>
  <ap:HeadingPairs>
    <vt:vector baseType="variant" size="4">
      <vt:variant>
        <vt:lpstr>Çalışma Sayfaları</vt:lpstr>
      </vt:variant>
      <vt:variant>
        <vt:i4>3</vt:i4>
      </vt:variant>
      <vt:variant>
        <vt:lpstr>Adlandırılmış Aralıklar</vt:lpstr>
      </vt:variant>
      <vt:variant>
        <vt:i4>11</vt:i4>
      </vt:variant>
    </vt:vector>
  </ap:HeadingPairs>
  <ap:TitlesOfParts>
    <vt:vector baseType="lpstr" size="14">
      <vt:lpstr>Günlük Program</vt:lpstr>
      <vt:lpstr>Olay Planlayıcı</vt:lpstr>
      <vt:lpstr>Zaman Aralıkları</vt:lpstr>
      <vt:lpstr>AyAdı</vt:lpstr>
      <vt:lpstr>Başlangıç_Zamanı</vt:lpstr>
      <vt:lpstr>Başlık1</vt:lpstr>
      <vt:lpstr>Bitiş_Zamanı</vt:lpstr>
      <vt:lpstr>DakikaMetni</vt:lpstr>
      <vt:lpstr>DayVal</vt:lpstr>
      <vt:lpstr>ScheduleHighlight</vt:lpstr>
      <vt:lpstr>SütunBaşlığı2</vt:lpstr>
      <vt:lpstr>SütunBaşlığı3</vt:lpstr>
      <vt:lpstr>TimesList</vt:lpstr>
      <vt:lpstr>Yıl</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2021-12-13T07:35:21Z</dcterms:created>
  <dcterms:modified xsi:type="dcterms:W3CDTF">2022-06-23T03:12:28Z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