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Z:\E\template\2018_014_WordTech_Accessible_Templates_WAC_B4\04_PreDTP_Done\tr-TR\"/>
    </mc:Choice>
  </mc:AlternateContent>
  <bookViews>
    <workbookView xWindow="0" yWindow="0" windowWidth="28800" windowHeight="11760"/>
  </bookViews>
  <sheets>
    <sheet name="Ödev Programı" sheetId="1" r:id="rId1"/>
    <sheet name="Ödev Ayrıntıları" sheetId="3" r:id="rId2"/>
  </sheets>
  <definedNames>
    <definedName name="Dilimleyici_Başlangıç_tarihi">#N/A</definedName>
    <definedName name="Dilimleyici_Ders">#N/A</definedName>
    <definedName name="Dilimleyici_İlerleme">#N/A</definedName>
    <definedName name="Dilimleyici_Ödev">#N/A</definedName>
    <definedName name="Dilimleyici_Son_tarih">#N/A</definedName>
    <definedName name="TarihDenetimi">'Ödev Programı'!$D$3*IF('Ödev Programı'!$E$3="HAFTA",7,IF('Ödev Programı'!$E$3="GÜN",1,30))</definedName>
    <definedName name="VurgulamaKuralı">IF('Ödev Programı'!$E$3="Vurgu Yok",FALSE,TRUE)</definedName>
    <definedName name="_xlnm.Print_Area" localSheetId="1">'Ödev Ayrıntıları'!$A:$H</definedName>
    <definedName name="_xlnm.Print_Titles" localSheetId="1">'Ödev Ayrıntıları'!$3:$3</definedName>
    <definedName name="_xlnm.Print_Titles" localSheetId="0">'Ödev Programı'!$5:$5</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<sst xmlns="http://schemas.openxmlformats.org/spreadsheetml/2006/main" count="88" uniqueCount="42">
  <si>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ÖDEV PROGRAMI</t>
  </si>
  <si>
    <t xml:space="preserve">ŞU SÜRE İÇİNDE TESLİM EDİLECEK ÖDEVLER İÇİN ÖLÇÜTLERİ SEÇİN: </t>
  </si>
  <si>
    <t>Ödev</t>
  </si>
  <si>
    <t>Proje 1</t>
  </si>
  <si>
    <t>Proje 2</t>
  </si>
  <si>
    <t>Proje 3</t>
  </si>
  <si>
    <t>Proje 4</t>
  </si>
  <si>
    <t>Proje 5</t>
  </si>
  <si>
    <t>Proje 6</t>
  </si>
  <si>
    <t>Proje 7</t>
  </si>
  <si>
    <t>Proje 8</t>
  </si>
  <si>
    <t>Proje 9</t>
  </si>
  <si>
    <t>Proje 10</t>
  </si>
  <si>
    <t>Proje 11</t>
  </si>
  <si>
    <t>Proje 12</t>
  </si>
  <si>
    <t>Ders</t>
  </si>
  <si>
    <t>İlk Yardım 1</t>
  </si>
  <si>
    <t>İlk Yardım 2</t>
  </si>
  <si>
    <t>İlk Yardım 3</t>
  </si>
  <si>
    <t>ÖDEV AYRINTILARI &gt;</t>
  </si>
  <si>
    <t>TAMAMLANMA RENK ÇUBUĞU GÖSTERGESİ</t>
  </si>
  <si>
    <t>GÜN</t>
  </si>
  <si>
    <t>Eğitmen</t>
  </si>
  <si>
    <t>Eğitmen 1</t>
  </si>
  <si>
    <t>Eğitmen 2</t>
  </si>
  <si>
    <t>Eğitmen 3</t>
  </si>
  <si>
    <t>Eğitmen 4</t>
  </si>
  <si>
    <t>Başlangıç tarihi</t>
  </si>
  <si>
    <t>Son tarih</t>
  </si>
  <si>
    <t>İlerleme</t>
  </si>
  <si>
    <t>Yüzde</t>
  </si>
  <si>
    <t>ÖDEV AYRINTILARI</t>
  </si>
  <si>
    <t xml:space="preserve">Bu verileri güncelleştirmek için B3 hücresinden başlayan PivotTable’da bir hücre seçin, Çözümle sekmesine gidin ve sonra Yenile’yi seçin. Harcamaları Ödevler, Başlangıç tarihi, Ders, Son tarih ve İlerleme yüzdesine göre filtrelemeye yönelik dilimleyiciler I3, K3, M3, I13 ve K13 hücrelerindedir.
</t>
  </si>
  <si>
    <t xml:space="preserve">  </t>
  </si>
  <si>
    <t>Tablo verilerini Ödeve göre filtreleme dilimleyicisi bu hücrededir.</t>
  </si>
  <si>
    <t>Tablo verilerini Son tarihe göre filtreleme dilimleyicisi bu hücrededir.</t>
  </si>
  <si>
    <t>Tablo verilerini Başlangıç tarihine göre filtreleme dilimleyicisi bu hücrededir.</t>
  </si>
  <si>
    <t>Tablo verilerini İlerleme yüzdesine göre filtreleme dilimleyicisi bu hücrededir.</t>
  </si>
  <si>
    <t>&lt; ÖDEV PROGRAMI</t>
  </si>
  <si>
    <t>Tablo verilerini Derse göre filtreleme dilimleyicisi bu hücrededir.</t>
  </si>
  <si>
    <t>&gt; = 0%</t>
  </si>
  <si>
    <t>&lt; 40% =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</si>
</sst>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3"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4">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bottom/>
      <diagonal/>
    </border>
  </borders>
  <cellStyleXfs count="16">
    <xf numFmtId="0" fontId="0" fillId="0" borderId="0">
      <alignment horizontal="left" vertical="center"/>
    </xf>
    <xf numFmtId="9" fontId="2" fillId="0" borderId="0" applyFont="0" applyFill="0" applyBorder="0" applyAlignment="0" applyProtection="0"/>
    <xf numFmtId="0" fontId="10" fillId="0" borderId="0" applyNumberFormat="0" applyBorder="0" applyAlignment="0" applyProtection="0"/>
    <xf numFmtId="0" fontId="5" fillId="2" borderId="1" applyNumberFormat="0" applyAlignment="0" applyProtection="0"/>
    <xf numFmtId="0" fontId="7" fillId="0" borderId="0" applyNumberFormat="0" applyBorder="0" applyAlignment="0" applyProtection="0">
      <alignment horizontal="left" vertical="center"/>
    </xf>
    <xf numFmtId="0" fontId="8"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2" fillId="0" borderId="0" applyNumberFormat="0" applyProtection="0">
      <alignment horizontal="center" vertical="center"/>
    </xf>
    <xf numFmtId="0" fontId="9" fillId="0" borderId="0" applyNumberFormat="0" applyBorder="0" applyAlignment="0" applyProtection="0"/>
    <xf numFmtId="0" fontId="1" fillId="4" borderId="0" applyNumberFormat="0" applyBorder="0" applyAlignment="0" applyProtection="0"/>
    <xf numFmtId="0" fontId="11"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6">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Font="1" applyFill="1" applyBorder="1" applyAlignment="1">
      <alignment vertical="center" wrapText="1"/>
    </xf>
    <xf numFmtId="9" fontId="0" fillId="0" borderId="0" xfId="1" applyFont="1" applyFill="1" applyBorder="1" applyAlignment="1">
      <alignment vertical="center"/>
    </xf>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lignment horizontal="left" vertical="center"/>
    </xf>
    <xf numFmtId="0" fontId="0" fillId="0" borderId="0" xfId="0" applyAlignment="1">
      <alignment vertical="center"/>
    </xf>
    <xf numFmtId="9" fontId="11" fillId="5" borderId="0" xfId="13" applyNumberFormat="1" applyAlignment="1">
      <alignment horizontal="center" vertical="center"/>
    </xf>
    <xf numFmtId="14" fontId="1" fillId="0" borderId="0" xfId="15">
      <alignment horizontal="left" vertical="center"/>
    </xf>
    <xf numFmtId="9" fontId="0" fillId="0" borderId="0" xfId="1" applyFont="1" applyFill="1" applyBorder="1" applyAlignment="1">
      <alignment horizontal="right" vertical="center"/>
    </xf>
    <xf numFmtId="9" fontId="0" fillId="4" borderId="0" xfId="12" applyNumberFormat="1" applyFont="1" applyAlignment="1">
      <alignment horizontal="center" vertical="center"/>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2" fillId="0" borderId="0" xfId="10" applyNumberFormat="1">
      <alignment horizontal="center" vertical="center"/>
    </xf>
    <xf numFmtId="0" fontId="10" fillId="0" borderId="0" xfId="2" applyAlignment="1">
      <alignment horizontal="left" vertical="top"/>
    </xf>
    <xf numFmtId="0" fontId="7" fillId="0" borderId="0" xfId="4" applyAlignment="1">
      <alignment horizontal="right" vertical="center"/>
    </xf>
    <xf numFmtId="0" fontId="12" fillId="0" borderId="0" xfId="10" applyAlignment="1">
      <alignment horizontal="center" vertical="center"/>
    </xf>
    <xf numFmtId="0" fontId="12" fillId="0" borderId="3" xfId="10" applyBorder="1" applyAlignment="1">
      <alignment horizontal="center" vertical="center"/>
    </xf>
    <xf numFmtId="0" fontId="6" fillId="0" borderId="0" xfId="0" applyFont="1" applyAlignment="1">
      <alignment horizontal="center" vertical="center"/>
    </xf>
    <xf numFmtId="0" fontId="9" fillId="0" borderId="0" xfId="1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6" borderId="0" xfId="14" applyNumberFormat="1" applyFont="1" applyAlignment="1">
      <alignment horizontal="center" vertical="center"/>
    </xf>
  </cellXfs>
  <cellStyles count="16">
    <cellStyle name="%40 - Vurgu2" xfId="12" builtinId="35"/>
    <cellStyle name="%40 - Vurgu4" xfId="14" builtinId="43"/>
    <cellStyle name="Açıklama Metni" xfId="11" builtinId="53" customBuiltin="1"/>
    <cellStyle name="Ana Başlık" xfId="2" builtinId="15" customBuiltin="1"/>
    <cellStyle name="Başlık 1" xfId="10" builtinId="16" customBuiltin="1"/>
    <cellStyle name="Binlik Ayracı [0]" xfId="7" builtinId="6" customBuiltin="1"/>
    <cellStyle name="İşaretli Hücre" xfId="3" builtinId="23" customBuiltin="1"/>
    <cellStyle name="İzlenen Köprü" xfId="5" builtinId="9" customBuiltin="1"/>
    <cellStyle name="Köprü" xfId="4" builtinId="8" customBuiltin="1"/>
    <cellStyle name="Normal" xfId="0" builtinId="0" customBuiltin="1"/>
    <cellStyle name="ParaBirimi" xfId="8" builtinId="4" customBuiltin="1"/>
    <cellStyle name="ParaBirimi [0]" xfId="9" builtinId="7" customBuiltin="1"/>
    <cellStyle name="Tarih" xfId="15"/>
    <cellStyle name="Virgül" xfId="6" builtinId="3" customBuiltin="1"/>
    <cellStyle name="Vurgu3" xfId="13" builtinId="37" customBuiltin="1"/>
    <cellStyle name="Yüzde" xfId="1" builtinId="5"/>
  </cellStyles>
  <dxfs count="72">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0"/>
      </font>
    </dxf>
    <dxf>
      <numFmt numFmtId="13" formatCode="0%"/>
      <alignment horizontal="right" vertical="center" textRotation="0" wrapText="0" indent="0" justifyLastLine="0" shrinkToFit="0" readingOrder="0"/>
    </dxf>
    <dxf>
      <alignment horizontal="right" vertical="center" textRotation="0" wrapText="0" indent="0" justifyLastLine="0" shrinkToFit="0"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6795556505021"/>
          <bgColor theme="0" tint="-0.14996795556505021"/>
        </patternFill>
      </fill>
    </dxf>
    <dxf>
      <font>
        <color theme="0"/>
      </font>
      <fill>
        <patternFill patternType="solid">
          <fgColor theme="1"/>
          <bgColor theme="1"/>
        </patternFill>
      </fill>
    </dxf>
    <dxf>
      <font>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family val="2"/>
        <charset val="162"/>
        <scheme val="major"/>
      </font>
      <fill>
        <patternFill>
          <bgColor theme="1" tint="0.24994659260841701"/>
        </patternFill>
      </fill>
    </dxf>
    <dxf>
      <font>
        <b val="0"/>
        <i val="0"/>
        <sz val="11"/>
        <color theme="0"/>
      </font>
      <fill>
        <patternFill patternType="solid">
          <bgColor theme="0"/>
        </patternFill>
      </fill>
    </dxf>
    <dxf>
      <font>
        <b val="0"/>
        <i val="0"/>
        <color theme="1" tint="0.24994659260841701"/>
      </font>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border>
        <bottom style="thin">
          <color theme="0" tint="-0.24994659260841701"/>
        </bottom>
        <horizontal style="thin">
          <color theme="0" tint="-0.24994659260841701"/>
        </horizontal>
      </border>
    </dxf>
  </dxfs>
  <tableStyles count="3" defaultTableStyle="TableStyleMedium2" defaultPivotStyle="PivotStyleLight16">
    <tableStyle name="Assignment Detail" table="0" count="11">
      <tableStyleElement type="wholeTable" dxfId="71"/>
      <tableStyleElement type="headerRow" dxfId="70"/>
      <tableStyleElement type="totalRow" dxfId="69"/>
      <tableStyleElement type="firstRowStripe" dxfId="68"/>
      <tableStyleElement type="firstColumnStripe" dxfId="67"/>
      <tableStyleElement type="firstSubtotalRow" dxfId="66"/>
      <tableStyleElement type="secondSubtotalRow" dxfId="65"/>
      <tableStyleElement type="firstRowSubheading" dxfId="64"/>
      <tableStyleElement type="secondRowSubheading" dxfId="63"/>
      <tableStyleElement type="pageFieldLabels" dxfId="62"/>
      <tableStyleElement type="pageFieldValues" dxfId="61"/>
    </tableStyle>
    <tableStyle name="Assignment detail Slicer" pivot="0" table="0" count="10">
      <tableStyleElement type="wholeTable" dxfId="60"/>
      <tableStyleElement type="headerRow" dxfId="59"/>
    </tableStyle>
    <tableStyle name="Ödev Programı" pivot="0" count="6">
      <tableStyleElement type="wholeTable" dxfId="58"/>
      <tableStyleElement type="headerRow" dxfId="57"/>
      <tableStyleElement type="totalRow" dxfId="56"/>
      <tableStyleElement type="firstColumn" dxfId="55"/>
      <tableStyleElement type="lastColumn" dxfId="54"/>
      <tableStyleElement type="firstColumnStripe" dxfId="53"/>
    </tableStyle>
  </tableStyles>
  <colors>
    <mruColors>
      <color rgb="FFFFFFFF"/>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patternType="solid">
              <bgColor theme="7" tint="0.79998168889431442"/>
            </patternFill>
          </fill>
          <border>
            <left style="thin">
              <color theme="0"/>
            </left>
            <right style="thin">
              <color theme="0"/>
            </right>
            <top style="thin">
              <color theme="0"/>
            </top>
            <bottom style="thin">
              <color theme="0"/>
            </bottom>
          </border>
        </dxf>
        <dxf>
          <font>
            <b val="0"/>
            <i val="0"/>
            <sz val="11"/>
            <color theme="0"/>
          </font>
          <fill>
            <patternFill patternType="solid">
              <bgColor theme="7"/>
            </patternFill>
          </fill>
          <border>
            <left style="thin">
              <color theme="0"/>
            </left>
            <right style="thin">
              <color theme="0"/>
            </right>
            <top style="thin">
              <color theme="0"/>
            </top>
            <bottom style="thin">
              <color theme="0"/>
            </bottom>
          </border>
        </dxf>
        <dxf>
          <font>
            <b val="0"/>
            <i val="0"/>
            <sz val="11"/>
            <color theme="7"/>
          </font>
          <fill>
            <patternFill patternType="solid">
              <bgColor theme="0" tint="-0.14996795556505021"/>
            </patternFill>
          </fill>
          <border>
            <left style="thin">
              <color theme="0"/>
            </left>
            <right style="thin">
              <color theme="0"/>
            </right>
            <top style="thin">
              <color theme="0"/>
            </top>
            <bottom style="thin">
              <color theme="0"/>
            </bottom>
          </border>
        </dxf>
        <dxf>
          <font>
            <b/>
            <i val="0"/>
            <sz val="11"/>
            <color theme="0"/>
          </font>
          <fill>
            <patternFill patternType="solid">
              <bgColor theme="7"/>
            </patternFill>
          </fill>
          <border>
            <left style="thin">
              <color theme="0"/>
            </left>
            <right style="thin">
              <color theme="0"/>
            </right>
            <top style="thin">
              <color theme="0"/>
            </top>
            <bottom style="thin">
              <color theme="0"/>
            </bottom>
          </border>
        </dxf>
        <dxf>
          <font>
            <b val="0"/>
            <i val="0"/>
            <sz val="11"/>
            <color theme="0"/>
          </font>
          <fill>
            <patternFill patternType="solid">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patternType="solid">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patternType="solid">
              <fgColor rgb="FFFFFFFF"/>
              <bgColor theme="7" tint="0.59996337778862885"/>
            </patternFill>
          </fill>
          <border>
            <left style="thin">
              <color theme="0"/>
            </left>
            <right style="thin">
              <color theme="0"/>
            </right>
            <top style="thin">
              <color theme="0"/>
            </top>
            <bottom style="thin">
              <color theme="0"/>
            </bottom>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2</xdr:row>
      <xdr:rowOff>0</xdr:rowOff>
    </xdr:from>
    <xdr:to>
      <xdr:col>9</xdr:col>
      <xdr:colOff>704250</xdr:colOff>
      <xdr:row>11</xdr:row>
      <xdr:rowOff>113325</xdr:rowOff>
    </xdr:to>
    <mc:AlternateContent xmlns:mc="http://schemas.openxmlformats.org/markup-compatibility/2006" xmlns:a14="http://schemas.microsoft.com/office/drawing/2010/main">
      <mc:Choice Requires="a14">
        <xdr:graphicFrame macro="">
          <xdr:nvGraphicFramePr>
            <xdr:cNvPr id="5" name="Ödev"/>
            <xdr:cNvGraphicFramePr/>
          </xdr:nvGraphicFramePr>
          <xdr:xfrm>
            <a:off x="0" y="0"/>
            <a:ext cx="0" cy="0"/>
          </xdr:xfrm>
          <a:graphic>
            <a:graphicData uri="http://schemas.microsoft.com/office/drawing/2010/slicer">
              <sle:slicer xmlns:sle="http://schemas.microsoft.com/office/drawing/2010/slicer" name="Ödev"/>
            </a:graphicData>
          </a:graphic>
        </xdr:graphicFrame>
      </mc:Choice>
      <mc:Fallback xmlns="">
        <xdr:sp macro="" textlink="">
          <xdr:nvSpPr>
            <xdr:cNvPr id="0" name=""/>
            <xdr:cNvSpPr>
              <a:spLocks noTextEdit="1"/>
            </xdr:cNvSpPr>
          </xdr:nvSpPr>
          <xdr:spPr>
            <a:xfrm>
              <a:off x="8343900" y="1104900"/>
              <a:ext cx="1371000" cy="20088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10</xdr:col>
      <xdr:colOff>38100</xdr:colOff>
      <xdr:row>2</xdr:row>
      <xdr:rowOff>0</xdr:rowOff>
    </xdr:from>
    <xdr:to>
      <xdr:col>11</xdr:col>
      <xdr:colOff>704250</xdr:colOff>
      <xdr:row>11</xdr:row>
      <xdr:rowOff>124125</xdr:rowOff>
    </xdr:to>
    <mc:AlternateContent xmlns:mc="http://schemas.openxmlformats.org/markup-compatibility/2006" xmlns:a14="http://schemas.microsoft.com/office/drawing/2010/main">
      <mc:Choice Requires="a14">
        <xdr:graphicFrame macro="">
          <xdr:nvGraphicFramePr>
            <xdr:cNvPr id="6" name="Başlangıç tarihi"/>
            <xdr:cNvGraphicFramePr/>
          </xdr:nvGraphicFramePr>
          <xdr:xfrm>
            <a:off x="0" y="0"/>
            <a:ext cx="0" cy="0"/>
          </xdr:xfrm>
          <a:graphic>
            <a:graphicData uri="http://schemas.microsoft.com/office/drawing/2010/slicer">
              <sle:slicer xmlns:sle="http://schemas.microsoft.com/office/drawing/2010/slicer" name="Başlangıç tarihi"/>
            </a:graphicData>
          </a:graphic>
        </xdr:graphicFrame>
      </mc:Choice>
      <mc:Fallback xmlns="">
        <xdr:sp macro="" textlink="">
          <xdr:nvSpPr>
            <xdr:cNvPr id="0" name=""/>
            <xdr:cNvSpPr>
              <a:spLocks noTextEdit="1"/>
            </xdr:cNvSpPr>
          </xdr:nvSpPr>
          <xdr:spPr>
            <a:xfrm>
              <a:off x="9753600" y="1104900"/>
              <a:ext cx="1371000" cy="20196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12</xdr:col>
      <xdr:colOff>85725</xdr:colOff>
      <xdr:row>2</xdr:row>
      <xdr:rowOff>0</xdr:rowOff>
    </xdr:from>
    <xdr:to>
      <xdr:col>14</xdr:col>
      <xdr:colOff>141525</xdr:colOff>
      <xdr:row>11</xdr:row>
      <xdr:rowOff>77325</xdr:rowOff>
    </xdr:to>
    <mc:AlternateContent xmlns:mc="http://schemas.openxmlformats.org/markup-compatibility/2006" xmlns:a14="http://schemas.microsoft.com/office/drawing/2010/main">
      <mc:Choice Requires="a14">
        <xdr:graphicFrame macro="">
          <xdr:nvGraphicFramePr>
            <xdr:cNvPr id="8" name="Ders"/>
            <xdr:cNvGraphicFramePr/>
          </xdr:nvGraphicFramePr>
          <xdr:xfrm>
            <a:off x="0" y="0"/>
            <a:ext cx="0" cy="0"/>
          </xdr:xfrm>
          <a:graphic>
            <a:graphicData uri="http://schemas.microsoft.com/office/drawing/2010/slicer">
              <sle:slicer xmlns:sle="http://schemas.microsoft.com/office/drawing/2010/slicer" name="Ders"/>
            </a:graphicData>
          </a:graphic>
        </xdr:graphicFrame>
      </mc:Choice>
      <mc:Fallback xmlns="">
        <xdr:sp macro="" textlink="">
          <xdr:nvSpPr>
            <xdr:cNvPr id="0" name=""/>
            <xdr:cNvSpPr>
              <a:spLocks noTextEdit="1"/>
            </xdr:cNvSpPr>
          </xdr:nvSpPr>
          <xdr:spPr>
            <a:xfrm>
              <a:off x="11210925" y="1104900"/>
              <a:ext cx="1370250" cy="19728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8</xdr:col>
      <xdr:colOff>38100</xdr:colOff>
      <xdr:row>12</xdr:row>
      <xdr:rowOff>95250</xdr:rowOff>
    </xdr:from>
    <xdr:to>
      <xdr:col>9</xdr:col>
      <xdr:colOff>704250</xdr:colOff>
      <xdr:row>19</xdr:row>
      <xdr:rowOff>8775</xdr:rowOff>
    </xdr:to>
    <mc:AlternateContent xmlns:mc="http://schemas.openxmlformats.org/markup-compatibility/2006" xmlns:a14="http://schemas.microsoft.com/office/drawing/2010/main">
      <mc:Choice Requires="a14">
        <xdr:graphicFrame macro="">
          <xdr:nvGraphicFramePr>
            <xdr:cNvPr id="9" name="Son tarih"/>
            <xdr:cNvGraphicFramePr/>
          </xdr:nvGraphicFramePr>
          <xdr:xfrm>
            <a:off x="0" y="0"/>
            <a:ext cx="0" cy="0"/>
          </xdr:xfrm>
          <a:graphic>
            <a:graphicData uri="http://schemas.microsoft.com/office/drawing/2010/slicer">
              <sle:slicer xmlns:sle="http://schemas.microsoft.com/office/drawing/2010/slicer" name="Son tarih"/>
            </a:graphicData>
          </a:graphic>
        </xdr:graphicFrame>
      </mc:Choice>
      <mc:Fallback xmlns="">
        <xdr:sp macro="" textlink="">
          <xdr:nvSpPr>
            <xdr:cNvPr id="0" name=""/>
            <xdr:cNvSpPr>
              <a:spLocks noTextEdit="1"/>
            </xdr:cNvSpPr>
          </xdr:nvSpPr>
          <xdr:spPr>
            <a:xfrm>
              <a:off x="8343900" y="3295650"/>
              <a:ext cx="1371000" cy="20376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10</xdr:col>
      <xdr:colOff>38100</xdr:colOff>
      <xdr:row>12</xdr:row>
      <xdr:rowOff>95250</xdr:rowOff>
    </xdr:from>
    <xdr:to>
      <xdr:col>11</xdr:col>
      <xdr:colOff>704250</xdr:colOff>
      <xdr:row>19</xdr:row>
      <xdr:rowOff>8775</xdr:rowOff>
    </xdr:to>
    <mc:AlternateContent xmlns:mc="http://schemas.openxmlformats.org/markup-compatibility/2006" xmlns:a14="http://schemas.microsoft.com/office/drawing/2010/main">
      <mc:Choice Requires="a14">
        <xdr:graphicFrame macro="">
          <xdr:nvGraphicFramePr>
            <xdr:cNvPr id="11" name="İlerleme"/>
            <xdr:cNvGraphicFramePr/>
          </xdr:nvGraphicFramePr>
          <xdr:xfrm>
            <a:off x="0" y="0"/>
            <a:ext cx="0" cy="0"/>
          </xdr:xfrm>
          <a:graphic>
            <a:graphicData uri="http://schemas.microsoft.com/office/drawing/2010/slicer">
              <sle:slicer xmlns:sle="http://schemas.microsoft.com/office/drawing/2010/slicer" name="İlerleme"/>
            </a:graphicData>
          </a:graphic>
        </xdr:graphicFrame>
      </mc:Choice>
      <mc:Fallback xmlns="">
        <xdr:sp macro="" textlink="">
          <xdr:nvSpPr>
            <xdr:cNvPr id="0" name=""/>
            <xdr:cNvSpPr>
              <a:spLocks noTextEdit="1"/>
            </xdr:cNvSpPr>
          </xdr:nvSpPr>
          <xdr:spPr>
            <a:xfrm>
              <a:off x="9753600" y="3295650"/>
              <a:ext cx="1371000" cy="20376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ester" refreshedDate="43208.215897800925" createdVersion="6" refreshedVersion="6" minRefreshableVersion="3" recordCount="12">
  <cacheSource type="worksheet">
    <worksheetSource name="Ödevler"/>
  </cacheSource>
  <cacheFields count="7">
    <cacheField name="Ödev" numFmtId="0">
      <sharedItems count="12">
        <s v="Proje 1"/>
        <s v="Proje 2"/>
        <s v="Proje 3"/>
        <s v="Proje 4"/>
        <s v="Proje 5"/>
        <s v="Proje 6"/>
        <s v="Proje 7"/>
        <s v="Proje 8"/>
        <s v="Proje 9"/>
        <s v="Proje 10"/>
        <s v="Proje 11"/>
        <s v="Proje 12"/>
      </sharedItems>
    </cacheField>
    <cacheField name="Ders" numFmtId="0">
      <sharedItems count="3">
        <s v="İlk Yardım 1"/>
        <s v="İlk Yardım 2"/>
        <s v="İlk Yardım 3"/>
      </sharedItems>
    </cacheField>
    <cacheField name="Eğitmen" numFmtId="0">
      <sharedItems count="4">
        <s v="Eğitmen 1"/>
        <s v="Eğitmen 2"/>
        <s v="Eğitmen 3"/>
        <s v="Eğitmen 4"/>
      </sharedItems>
    </cacheField>
    <cacheField name="Başlangıç tarihi" numFmtId="14">
      <sharedItems containsSemiMixedTypes="0" containsNonDate="0" containsDate="1" containsString="0" minDate="2018-02-16T00:00:00" maxDate="2018-04-09T00:00:00" count="22">
        <d v="2018-03-19T00:00:00"/>
        <d v="2018-03-29T00:00:00"/>
        <d v="2018-04-03T00:00:00"/>
        <d v="2018-02-17T00:00:00"/>
        <d v="2018-03-24T00:00:00"/>
        <d v="2018-03-15T00:00:00"/>
        <d v="2018-03-27T00:00:00"/>
        <d v="2018-04-08T00:00:00"/>
        <d v="2018-02-27T00:00:00"/>
        <d v="2018-04-05T00:00:00"/>
        <d v="2018-03-21T00:00:00"/>
        <d v="2018-02-16T00:00:00" u="1"/>
        <d v="2018-03-26T00:00:00" u="1"/>
        <d v="2018-03-18T00:00:00" u="1"/>
        <d v="2018-04-02T00:00:00" u="1"/>
        <d v="2018-03-14T00:00:00" u="1"/>
        <d v="2018-02-26T00:00:00" u="1"/>
        <d v="2018-03-23T00:00:00" u="1"/>
        <d v="2018-04-07T00:00:00" u="1"/>
        <d v="2018-03-28T00:00:00" u="1"/>
        <d v="2018-03-20T00:00:00" u="1"/>
        <d v="2018-04-04T00:00:00" u="1"/>
      </sharedItems>
    </cacheField>
    <cacheField name="Son tarih" numFmtId="14">
      <sharedItems containsSemiMixedTypes="0" containsNonDate="0" containsDate="1" containsString="0" minDate="2018-05-05T00:00:00" maxDate="2018-07-08T00:00:00" count="22">
        <d v="2018-05-18T00:00:00"/>
        <d v="2018-06-17T00:00:00"/>
        <d v="2018-05-30T00:00:00"/>
        <d v="2018-05-28T00:00:00"/>
        <d v="2018-05-08T00:00:00"/>
        <d v="2018-07-07T00:00:00"/>
        <d v="2018-05-12T00:00:00"/>
        <d v="2018-06-07T00:00:00"/>
        <d v="2018-05-06T00:00:00"/>
        <d v="2018-06-12T00:00:00"/>
        <d v="2018-06-01T00:00:00"/>
        <d v="2018-06-16T00:00:00" u="1"/>
        <d v="2018-05-11T00:00:00" u="1"/>
        <d v="2018-05-07T00:00:00" u="1"/>
        <d v="2018-05-29T00:00:00" u="1"/>
        <d v="2018-07-06T00:00:00" u="1"/>
        <d v="2018-05-17T00:00:00" u="1"/>
        <d v="2018-05-05T00:00:00" u="1"/>
        <d v="2018-06-06T00:00:00" u="1"/>
        <d v="2018-05-31T00:00:00" u="1"/>
        <d v="2018-05-27T00:00:00" u="1"/>
        <d v="2018-06-11T00:00:00" u="1"/>
      </sharedItems>
    </cacheField>
    <cacheField name="İlerleme" numFmtId="9">
      <sharedItems containsSemiMixedTypes="0" containsString="0" containsNumber="1" minValue="0.1" maxValue="1" count="11">
        <n v="1"/>
        <n v="0.1"/>
        <n v="0.8"/>
        <n v="0.2"/>
        <n v="0.5"/>
        <n v="0.3"/>
        <n v="0.35"/>
        <n v="0.4"/>
        <n v="0.75"/>
        <n v="0.55000000000000004"/>
        <n v="0.6"/>
      </sharedItems>
    </cacheField>
    <cacheField name="Yüzde" numFmtId="9">
      <sharedItems containsSemiMixedTypes="0" containsString="0" containsNumber="1" minValue="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ÖdevlerÖzetTablosu"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22">
        <item m="1" x="11"/>
        <item m="1" x="16"/>
        <item m="1" x="15"/>
        <item m="1" x="13"/>
        <item m="1" x="20"/>
        <item m="1" x="17"/>
        <item m="1" x="12"/>
        <item m="1" x="19"/>
        <item m="1" x="14"/>
        <item m="1" x="21"/>
        <item m="1" x="18"/>
        <item x="0"/>
        <item x="1"/>
        <item x="2"/>
        <item x="3"/>
        <item x="4"/>
        <item x="5"/>
        <item x="6"/>
        <item x="7"/>
        <item x="8"/>
        <item x="9"/>
        <item x="10"/>
      </items>
    </pivotField>
    <pivotField axis="axisRow" compact="0" numFmtId="14" outline="0" showAll="0" defaultSubtotal="0">
      <items count="22">
        <item m="1" x="17"/>
        <item m="1" x="13"/>
        <item m="1" x="12"/>
        <item m="1" x="16"/>
        <item m="1" x="20"/>
        <item m="1" x="14"/>
        <item m="1" x="19"/>
        <item m="1" x="18"/>
        <item m="1" x="21"/>
        <item m="1" x="11"/>
        <item m="1" x="15"/>
        <item x="0"/>
        <item x="1"/>
        <item x="2"/>
        <item x="3"/>
        <item x="4"/>
        <item x="5"/>
        <item x="6"/>
        <item x="7"/>
        <item x="8"/>
        <item x="9"/>
        <item x="10"/>
      </items>
    </pivotField>
    <pivotField axis="axisRow" compact="0" numFmtId="9" outline="0" showAll="0" defaultSubtotal="0">
      <items count="11">
        <item x="1"/>
        <item x="3"/>
        <item x="5"/>
        <item x="6"/>
        <item x="7"/>
        <item x="4"/>
        <item x="9"/>
        <item x="10"/>
        <item x="8"/>
        <item x="2"/>
        <item x="0"/>
      </items>
    </pivotField>
    <pivotField compact="0" numFmtId="9" outline="0" showAll="0" defaultSubtotal="0"/>
  </pivotFields>
  <rowFields count="6">
    <field x="2"/>
    <field x="1"/>
    <field x="0"/>
    <field x="3"/>
    <field x="4"/>
    <field x="5"/>
  </rowFields>
  <rowItems count="12">
    <i>
      <x/>
      <x/>
      <x/>
      <x v="11"/>
      <x v="11"/>
      <x v="10"/>
    </i>
    <i r="2">
      <x v="7"/>
      <x v="15"/>
      <x v="15"/>
      <x v="5"/>
    </i>
    <i r="2">
      <x v="11"/>
      <x v="18"/>
      <x v="19"/>
      <x v="8"/>
    </i>
    <i r="1">
      <x v="2"/>
      <x v="3"/>
      <x v="21"/>
      <x v="21"/>
      <x v="7"/>
    </i>
    <i>
      <x v="1"/>
      <x/>
      <x v="4"/>
      <x v="12"/>
      <x v="12"/>
      <x/>
    </i>
    <i r="2">
      <x v="5"/>
      <x v="13"/>
      <x v="13"/>
      <x v="9"/>
    </i>
    <i r="2">
      <x v="8"/>
      <x v="16"/>
      <x v="16"/>
      <x v="2"/>
    </i>
    <i>
      <x v="2"/>
      <x/>
      <x v="6"/>
      <x v="14"/>
      <x v="14"/>
      <x v="1"/>
    </i>
    <i r="2">
      <x v="9"/>
      <x v="17"/>
      <x v="17"/>
      <x v="3"/>
    </i>
    <i r="1">
      <x v="1"/>
      <x v="2"/>
      <x v="20"/>
      <x v="20"/>
      <x v="6"/>
    </i>
    <i>
      <x v="3"/>
      <x/>
      <x v="10"/>
      <x v="18"/>
      <x v="18"/>
      <x v="4"/>
    </i>
    <i r="1">
      <x v="1"/>
      <x v="1"/>
      <x v="19"/>
      <x v="12"/>
      <x v="5"/>
    </i>
  </rowItems>
  <colItems count="1">
    <i/>
  </colItems>
  <formats count="20">
    <format dxfId="39">
      <pivotArea type="all" dataOnly="0" outline="0" fieldPosition="0"/>
    </format>
    <format dxfId="38">
      <pivotArea type="all" dataOnly="0" outline="0" fieldPosition="0"/>
    </format>
    <format dxfId="37">
      <pivotArea field="2" type="button" dataOnly="0" labelOnly="1" outline="0" axis="axisRow" fieldPosition="0"/>
    </format>
    <format dxfId="36">
      <pivotArea field="1" type="button" dataOnly="0" labelOnly="1" outline="0" axis="axisRow" fieldPosition="1"/>
    </format>
    <format dxfId="35">
      <pivotArea field="0" type="button" dataOnly="0" labelOnly="1" outline="0" axis="axisRow" fieldPosition="2"/>
    </format>
    <format dxfId="34">
      <pivotArea field="3" type="button" dataOnly="0" labelOnly="1" outline="0" axis="axisRow" fieldPosition="3"/>
    </format>
    <format dxfId="33">
      <pivotArea field="4" type="button" dataOnly="0" labelOnly="1" outline="0" axis="axisRow" fieldPosition="4"/>
    </format>
    <format dxfId="32">
      <pivotArea field="5" type="button" dataOnly="0" labelOnly="1" outline="0" axis="axisRow" fieldPosition="5"/>
    </format>
    <format dxfId="31">
      <pivotArea dataOnly="0" labelOnly="1" outline="0" fieldPosition="0">
        <references count="1">
          <reference field="2" count="0"/>
        </references>
      </pivotArea>
    </format>
    <format dxfId="30">
      <pivotArea dataOnly="0" labelOnly="1" outline="0" fieldPosition="0">
        <references count="2">
          <reference field="1" count="2">
            <x v="0"/>
            <x v="2"/>
          </reference>
          <reference field="2" count="1" selected="0">
            <x v="0"/>
          </reference>
        </references>
      </pivotArea>
    </format>
    <format dxfId="29">
      <pivotArea dataOnly="0" labelOnly="1" outline="0" fieldPosition="0">
        <references count="2">
          <reference field="1" count="1">
            <x v="0"/>
          </reference>
          <reference field="2" count="1" selected="0">
            <x v="1"/>
          </reference>
        </references>
      </pivotArea>
    </format>
    <format dxfId="28">
      <pivotArea dataOnly="0" labelOnly="1" outline="0" fieldPosition="0">
        <references count="2">
          <reference field="1" count="1">
            <x v="1"/>
          </reference>
          <reference field="2" count="1" selected="0">
            <x v="2"/>
          </reference>
        </references>
      </pivotArea>
    </format>
    <format dxfId="27">
      <pivotArea dataOnly="0" labelOnly="1" outline="0" fieldPosition="0">
        <references count="2">
          <reference field="1" count="2">
            <x v="0"/>
            <x v="1"/>
          </reference>
          <reference field="2" count="1" selected="0">
            <x v="3"/>
          </reference>
        </references>
      </pivotArea>
    </format>
    <format dxfId="26">
      <pivotArea dataOnly="0" labelOnly="1" outline="0" fieldPosition="0">
        <references count="3">
          <reference field="0" count="3">
            <x v="0"/>
            <x v="7"/>
            <x v="11"/>
          </reference>
          <reference field="1" count="1" selected="0">
            <x v="0"/>
          </reference>
          <reference field="2" count="1" selected="0">
            <x v="0"/>
          </reference>
        </references>
      </pivotArea>
    </format>
    <format dxfId="25">
      <pivotArea dataOnly="0" labelOnly="1" outline="0" fieldPosition="0">
        <references count="3">
          <reference field="0" count="1">
            <x v="3"/>
          </reference>
          <reference field="1" count="1" selected="0">
            <x v="2"/>
          </reference>
          <reference field="2" count="1" selected="0">
            <x v="0"/>
          </reference>
        </references>
      </pivotArea>
    </format>
    <format dxfId="24">
      <pivotArea dataOnly="0" labelOnly="1" outline="0" fieldPosition="0">
        <references count="3">
          <reference field="0" count="3">
            <x v="4"/>
            <x v="5"/>
            <x v="8"/>
          </reference>
          <reference field="1" count="1" selected="0">
            <x v="0"/>
          </reference>
          <reference field="2" count="1" selected="0">
            <x v="1"/>
          </reference>
        </references>
      </pivotArea>
    </format>
    <format dxfId="23">
      <pivotArea dataOnly="0" labelOnly="1" outline="0" fieldPosition="0">
        <references count="3">
          <reference field="0" count="2">
            <x v="6"/>
            <x v="9"/>
          </reference>
          <reference field="1" count="1" selected="0">
            <x v="0"/>
          </reference>
          <reference field="2" count="1" selected="0">
            <x v="2"/>
          </reference>
        </references>
      </pivotArea>
    </format>
    <format dxfId="22">
      <pivotArea dataOnly="0" labelOnly="1" outline="0" fieldPosition="0">
        <references count="3">
          <reference field="0" count="1">
            <x v="2"/>
          </reference>
          <reference field="1" count="1" selected="0">
            <x v="1"/>
          </reference>
          <reference field="2" count="1" selected="0">
            <x v="2"/>
          </reference>
        </references>
      </pivotArea>
    </format>
    <format dxfId="21">
      <pivotArea dataOnly="0" labelOnly="1" outline="0" fieldPosition="0">
        <references count="3">
          <reference field="0" count="1">
            <x v="10"/>
          </reference>
          <reference field="1" count="1" selected="0">
            <x v="0"/>
          </reference>
          <reference field="2" count="1" selected="0">
            <x v="3"/>
          </reference>
        </references>
      </pivotArea>
    </format>
    <format dxfId="20">
      <pivotArea dataOnly="0" labelOnly="1" outline="0" fieldPosition="0">
        <references count="3">
          <reference field="0" count="1">
            <x v="1"/>
          </reference>
          <reference field="1" count="1" selected="0">
            <x v="1"/>
          </reference>
          <reference field="2" count="1" selected="0">
            <x v="3"/>
          </reference>
        </references>
      </pivotArea>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Summary="Eğitmene ve sonra Derse göre gruplandırılan ödev ayrıntıları, Ödev programı çalışma sayfasındaki Ödevler tablosundan otomatik olarak güncelleştirilir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ilimleyici_Ödev" sourceName="Ödev">
  <pivotTables>
    <pivotTable tabId="3" name="ÖdevlerÖzetTablosu"/>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ilimleyici_Başlangıç_tarihi" sourceName="Başlangıç tarihi">
  <pivotTables>
    <pivotTable tabId="3" name="ÖdevlerÖzetTablosu"/>
  </pivotTables>
  <data>
    <tabular pivotCacheId="3">
      <items count="22">
        <i x="3" s="1"/>
        <i x="8" s="1"/>
        <i x="5" s="1"/>
        <i x="0" s="1"/>
        <i x="10" s="1"/>
        <i x="4" s="1"/>
        <i x="6" s="1"/>
        <i x="1" s="1"/>
        <i x="2" s="1"/>
        <i x="9" s="1"/>
        <i x="7" s="1"/>
        <i x="11" s="1" nd="1"/>
        <i x="16" s="1" nd="1"/>
        <i x="15" s="1" nd="1"/>
        <i x="13" s="1" nd="1"/>
        <i x="20" s="1" nd="1"/>
        <i x="17" s="1" nd="1"/>
        <i x="12" s="1" nd="1"/>
        <i x="19" s="1" nd="1"/>
        <i x="14" s="1" nd="1"/>
        <i x="21" s="1" nd="1"/>
        <i x="18"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ilimleyici_Ders" sourceName="Ders">
  <pivotTables>
    <pivotTable tabId="3" name="ÖdevlerÖzetTablosu"/>
  </pivotTables>
  <data>
    <tabular pivotCacheId="3">
      <items count="3">
        <i x="0" s="1"/>
        <i x="1" s="1"/>
        <i x="2"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ilimleyici_Son_tarih" sourceName="Son tarih">
  <pivotTables>
    <pivotTable tabId="3" name="ÖdevlerÖzetTablosu"/>
  </pivotTables>
  <data>
    <tabular pivotCacheId="3">
      <items count="22">
        <i x="8" s="1"/>
        <i x="4" s="1"/>
        <i x="6" s="1"/>
        <i x="0" s="1"/>
        <i x="3" s="1"/>
        <i x="2" s="1"/>
        <i x="10" s="1"/>
        <i x="7" s="1"/>
        <i x="9" s="1"/>
        <i x="1" s="1"/>
        <i x="5" s="1"/>
        <i x="17" s="1" nd="1"/>
        <i x="13" s="1" nd="1"/>
        <i x="12" s="1" nd="1"/>
        <i x="16" s="1" nd="1"/>
        <i x="20" s="1" nd="1"/>
        <i x="14" s="1" nd="1"/>
        <i x="19" s="1" nd="1"/>
        <i x="18" s="1" nd="1"/>
        <i x="21" s="1" nd="1"/>
        <i x="11" s="1" nd="1"/>
        <i x="15"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Dilimleyici_İlerleme" sourceName="İlerleme">
  <pivotTables>
    <pivotTable tabId="3" name="ÖdevlerÖzetTablosu"/>
  </pivotTables>
  <data>
    <tabular pivotCacheId="3">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Ödev" cache="Dilimleyici_Ödev" caption="Ödev" style="Assignment detail Slicer" rowHeight="183600"/>
  <slicer name="Başlangıç tarihi" cache="Dilimleyici_Başlangıç_tarihi" caption="Başlangıç tarihi" style="Assignment detail Slicer" rowHeight="183600"/>
  <slicer name="Ders" cache="Dilimleyici_Ders" caption="Ders" style="Assignment detail Slicer" rowHeight="183600"/>
  <slicer name="Son tarih" cache="Dilimleyici_Son_tarih" caption="Son tarih" style="Assignment detail Slicer" rowHeight="183600"/>
  <slicer name="İlerleme" cache="Dilimleyici_İlerleme" caption="İlerleme" style="Assignment detail Slicer" rowHeight="183600"/>
</slicers>
</file>

<file path=xl/tables/table1.xml><?xml version="1.0" encoding="utf-8"?>
<table xmlns="http://schemas.openxmlformats.org/spreadsheetml/2006/main" id="2" name="Ödevler" displayName="Ödevler" ref="B5:H17">
  <autoFilter ref="B5:H17"/>
  <tableColumns count="7">
    <tableColumn id="2" name="Ödev" totalsRowLabel="Toplam"/>
    <tableColumn id="1" name="Ders" dataDxfId="49" totalsRowDxfId="48"/>
    <tableColumn id="6" name="Eğitmen" dataDxfId="47" totalsRowDxfId="46"/>
    <tableColumn id="4" name="Başlangıç tarihi" totalsRowDxfId="45" dataCellStyle="Tarih"/>
    <tableColumn id="3" name="Son tarih" totalsRowDxfId="44" dataCellStyle="Tarih">
      <calculatedColumnFormula>TODAY()+(ROW(A1)*10)-25</calculatedColumnFormula>
    </tableColumn>
    <tableColumn id="5" name="İlerleme" dataDxfId="43" totalsRowDxfId="42" dataCellStyle="Yüzde">
      <calculatedColumnFormula>Ödevler[[#This Row],[Yüzde]]</calculatedColumnFormula>
    </tableColumn>
    <tableColumn id="7" name="Yüzde" totalsRowFunction="sum" dataDxfId="41" totalsRowDxfId="40" dataCellStyle="Yüzde"/>
  </tableColumns>
  <tableStyleInfo name="Ödev Programı" showFirstColumn="0" showLastColumn="0" showRowStripes="1" showColumnStripes="0"/>
  <extLst>
    <ext xmlns:x14="http://schemas.microsoft.com/office/spreadsheetml/2009/9/main" uri="{504A1905-F514-4f6f-8877-14C23A59335A}">
      <x14:table altTextSummary="Bu tabloya Ödev, Ders, Yönerge, Başlangıç tarihi ve Son tarih ile tamamlanma yüzdesini girin. İlerleme çubuğu otomatik olarak güncelleştirilir"/>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44.85546875" customWidth="1"/>
    <col min="3" max="3" width="24.85546875" customWidth="1"/>
    <col min="4" max="4" width="22.42578125" customWidth="1"/>
    <col min="5" max="5" width="20" style="12" customWidth="1"/>
    <col min="6" max="6" width="12.7109375" style="12" customWidth="1"/>
    <col min="7" max="7" width="13.28515625" customWidth="1"/>
    <col min="8" max="8" width="11" customWidth="1"/>
    <col min="9" max="9" width="2.7109375" customWidth="1"/>
    <col min="10" max="10" width="3.7109375" customWidth="1"/>
  </cols>
  <sheetData>
    <row r="1" spans="2:8" ht="37.5" customHeight="1" x14ac:dyDescent="0.25">
      <c r="B1" s="27" t="s">
        <v>0</v>
      </c>
      <c r="C1" s="27"/>
      <c r="D1" s="28" t="s">
        <v>19</v>
      </c>
      <c r="E1" s="28"/>
      <c r="F1" s="28"/>
      <c r="G1" s="28"/>
      <c r="H1" s="28"/>
    </row>
    <row r="2" spans="2:8" ht="24.95" customHeight="1" x14ac:dyDescent="0.25">
      <c r="B2" s="27"/>
      <c r="C2" s="27"/>
      <c r="D2" s="26" t="s">
        <v>20</v>
      </c>
      <c r="E2" s="26"/>
      <c r="F2" s="35" t="s">
        <v>40</v>
      </c>
      <c r="G2" s="22" t="s">
        <v>41</v>
      </c>
      <c r="H2" s="19">
        <v>0.99</v>
      </c>
    </row>
    <row r="3" spans="2:8" ht="24.95" customHeight="1" x14ac:dyDescent="0.25">
      <c r="B3" s="29" t="s">
        <v>1</v>
      </c>
      <c r="C3" s="30"/>
      <c r="D3" s="11">
        <v>2</v>
      </c>
      <c r="E3" s="11" t="s">
        <v>21</v>
      </c>
      <c r="F3" s="14"/>
      <c r="G3" s="5"/>
      <c r="H3" s="5"/>
    </row>
    <row r="4" spans="2:8" ht="13.5" customHeight="1" x14ac:dyDescent="0.25">
      <c r="E4" s="13"/>
      <c r="F4" s="13"/>
    </row>
    <row r="5" spans="2:8" ht="30" customHeight="1" x14ac:dyDescent="0.25">
      <c r="B5" s="15" t="s">
        <v>2</v>
      </c>
      <c r="C5" s="15" t="s">
        <v>15</v>
      </c>
      <c r="D5" s="15" t="s">
        <v>22</v>
      </c>
      <c r="E5" s="16" t="s">
        <v>27</v>
      </c>
      <c r="F5" s="16" t="s">
        <v>28</v>
      </c>
      <c r="G5" s="15" t="s">
        <v>29</v>
      </c>
      <c r="H5" s="15" t="s">
        <v>30</v>
      </c>
    </row>
    <row r="6" spans="2:8" ht="30" customHeight="1" x14ac:dyDescent="0.25">
      <c r="B6" s="17" t="s">
        <v>3</v>
      </c>
      <c r="C6" s="9" t="s">
        <v>16</v>
      </c>
      <c r="D6" s="9" t="s">
        <v>23</v>
      </c>
      <c r="E6" s="20">
        <f ca="1">TODAY()-30</f>
        <v>43178</v>
      </c>
      <c r="F6" s="20">
        <f ca="1">TODAY()+30</f>
        <v>43238</v>
      </c>
      <c r="G6" s="10">
        <f>Ödevler[[#This Row],[Yüzde]]</f>
        <v>1</v>
      </c>
      <c r="H6" s="21">
        <v>1</v>
      </c>
    </row>
    <row r="7" spans="2:8" ht="30" customHeight="1" x14ac:dyDescent="0.25">
      <c r="B7" s="17" t="s">
        <v>4</v>
      </c>
      <c r="C7" s="9" t="s">
        <v>16</v>
      </c>
      <c r="D7" s="9" t="s">
        <v>24</v>
      </c>
      <c r="E7" s="20">
        <f ca="1">TODAY()-20</f>
        <v>43188</v>
      </c>
      <c r="F7" s="20">
        <f ca="1">TODAY()+60</f>
        <v>43268</v>
      </c>
      <c r="G7" s="10">
        <f>Ödevler[[#This Row],[Yüzde]]</f>
        <v>0.1</v>
      </c>
      <c r="H7" s="21">
        <v>0.1</v>
      </c>
    </row>
    <row r="8" spans="2:8" ht="30" customHeight="1" x14ac:dyDescent="0.25">
      <c r="B8" s="17" t="s">
        <v>5</v>
      </c>
      <c r="C8" s="9" t="s">
        <v>16</v>
      </c>
      <c r="D8" s="9" t="s">
        <v>24</v>
      </c>
      <c r="E8" s="20">
        <f ca="1">TODAY()-15</f>
        <v>43193</v>
      </c>
      <c r="F8" s="20">
        <f ca="1">TODAY()+42</f>
        <v>43250</v>
      </c>
      <c r="G8" s="10">
        <f>Ödevler[[#This Row],[Yüzde]]</f>
        <v>0.8</v>
      </c>
      <c r="H8" s="21">
        <v>0.8</v>
      </c>
    </row>
    <row r="9" spans="2:8" ht="30" customHeight="1" x14ac:dyDescent="0.25">
      <c r="B9" s="17" t="s">
        <v>6</v>
      </c>
      <c r="C9" s="9" t="s">
        <v>16</v>
      </c>
      <c r="D9" s="9" t="s">
        <v>25</v>
      </c>
      <c r="E9" s="20">
        <f ca="1">TODAY()-60</f>
        <v>43148</v>
      </c>
      <c r="F9" s="20">
        <f ca="1">TODAY()+40</f>
        <v>43248</v>
      </c>
      <c r="G9" s="10">
        <f>Ödevler[[#This Row],[Yüzde]]</f>
        <v>0.2</v>
      </c>
      <c r="H9" s="21">
        <v>0.2</v>
      </c>
    </row>
    <row r="10" spans="2:8" ht="30" customHeight="1" x14ac:dyDescent="0.25">
      <c r="B10" s="17" t="s">
        <v>7</v>
      </c>
      <c r="C10" s="9" t="s">
        <v>16</v>
      </c>
      <c r="D10" s="9" t="s">
        <v>23</v>
      </c>
      <c r="E10" s="20">
        <f ca="1">TODAY()-25</f>
        <v>43183</v>
      </c>
      <c r="F10" s="20">
        <f ca="1">TODAY()+20</f>
        <v>43228</v>
      </c>
      <c r="G10" s="10">
        <f>Ödevler[[#This Row],[Yüzde]]</f>
        <v>0.5</v>
      </c>
      <c r="H10" s="21">
        <v>0.5</v>
      </c>
    </row>
    <row r="11" spans="2:8" ht="30" customHeight="1" x14ac:dyDescent="0.25">
      <c r="B11" s="17" t="s">
        <v>8</v>
      </c>
      <c r="C11" s="9" t="s">
        <v>16</v>
      </c>
      <c r="D11" s="9" t="s">
        <v>24</v>
      </c>
      <c r="E11" s="20">
        <f ca="1">TODAY()-34</f>
        <v>43174</v>
      </c>
      <c r="F11" s="20">
        <f ca="1">TODAY()+80</f>
        <v>43288</v>
      </c>
      <c r="G11" s="10">
        <f>Ödevler[[#This Row],[Yüzde]]</f>
        <v>0.3</v>
      </c>
      <c r="H11" s="21">
        <v>0.3</v>
      </c>
    </row>
    <row r="12" spans="2:8" ht="30" customHeight="1" x14ac:dyDescent="0.25">
      <c r="B12" s="17" t="s">
        <v>9</v>
      </c>
      <c r="C12" s="9" t="s">
        <v>16</v>
      </c>
      <c r="D12" s="9" t="s">
        <v>25</v>
      </c>
      <c r="E12" s="20">
        <f ca="1">TODAY()-22</f>
        <v>43186</v>
      </c>
      <c r="F12" s="20">
        <f ca="1">TODAY()+24</f>
        <v>43232</v>
      </c>
      <c r="G12" s="10">
        <f>Ödevler[[#This Row],[Yüzde]]</f>
        <v>0.35</v>
      </c>
      <c r="H12" s="21">
        <v>0.35</v>
      </c>
    </row>
    <row r="13" spans="2:8" ht="30" customHeight="1" x14ac:dyDescent="0.25">
      <c r="B13" s="17" t="s">
        <v>10</v>
      </c>
      <c r="C13" s="9" t="s">
        <v>16</v>
      </c>
      <c r="D13" s="9" t="s">
        <v>26</v>
      </c>
      <c r="E13" s="20">
        <f ca="1">TODAY()-10</f>
        <v>43198</v>
      </c>
      <c r="F13" s="20">
        <f ca="1">TODAY()+50</f>
        <v>43258</v>
      </c>
      <c r="G13" s="10">
        <f>Ödevler[[#This Row],[Yüzde]]</f>
        <v>0.4</v>
      </c>
      <c r="H13" s="21">
        <v>0.4</v>
      </c>
    </row>
    <row r="14" spans="2:8" ht="30" customHeight="1" x14ac:dyDescent="0.25">
      <c r="B14" s="17" t="s">
        <v>11</v>
      </c>
      <c r="C14" s="9" t="s">
        <v>16</v>
      </c>
      <c r="D14" s="9" t="s">
        <v>23</v>
      </c>
      <c r="E14" s="20">
        <f ca="1">TODAY()-10</f>
        <v>43198</v>
      </c>
      <c r="F14" s="20">
        <f ca="1">TODAY()+18</f>
        <v>43226</v>
      </c>
      <c r="G14" s="10">
        <f>Ödevler[[#This Row],[Yüzde]]</f>
        <v>0.75</v>
      </c>
      <c r="H14" s="21">
        <v>0.75</v>
      </c>
    </row>
    <row r="15" spans="2:8" ht="30" customHeight="1" x14ac:dyDescent="0.25">
      <c r="B15" s="17" t="s">
        <v>12</v>
      </c>
      <c r="C15" s="9" t="s">
        <v>17</v>
      </c>
      <c r="D15" s="9" t="s">
        <v>26</v>
      </c>
      <c r="E15" s="20">
        <f ca="1">TODAY()-50</f>
        <v>43158</v>
      </c>
      <c r="F15" s="20">
        <f ca="1">TODAY()+60</f>
        <v>43268</v>
      </c>
      <c r="G15" s="10">
        <f>Ödevler[[#This Row],[Yüzde]]</f>
        <v>0.5</v>
      </c>
      <c r="H15" s="21">
        <v>0.5</v>
      </c>
    </row>
    <row r="16" spans="2:8" ht="30" customHeight="1" x14ac:dyDescent="0.25">
      <c r="B16" s="17" t="s">
        <v>13</v>
      </c>
      <c r="C16" s="9" t="s">
        <v>17</v>
      </c>
      <c r="D16" s="9" t="s">
        <v>25</v>
      </c>
      <c r="E16" s="20">
        <f ca="1">TODAY()-13</f>
        <v>43195</v>
      </c>
      <c r="F16" s="20">
        <f ca="1">TODAY()+55</f>
        <v>43263</v>
      </c>
      <c r="G16" s="10">
        <f>Ödevler[[#This Row],[Yüzde]]</f>
        <v>0.55000000000000004</v>
      </c>
      <c r="H16" s="21">
        <v>0.55000000000000004</v>
      </c>
    </row>
    <row r="17" spans="2:8" ht="30" customHeight="1" x14ac:dyDescent="0.25">
      <c r="B17" s="17" t="s">
        <v>14</v>
      </c>
      <c r="C17" s="9" t="s">
        <v>18</v>
      </c>
      <c r="D17" s="9" t="s">
        <v>23</v>
      </c>
      <c r="E17" s="20">
        <f ca="1">TODAY()-28</f>
        <v>43180</v>
      </c>
      <c r="F17" s="20">
        <f ca="1">TODAY()+44</f>
        <v>43252</v>
      </c>
      <c r="G17" s="10">
        <f>Ödevler[[#This Row],[Yüzde]]</f>
        <v>0.6</v>
      </c>
      <c r="H17" s="21">
        <v>0.6</v>
      </c>
    </row>
  </sheetData>
  <mergeCells count="4">
    <mergeCell ref="D2:E2"/>
    <mergeCell ref="B1:C2"/>
    <mergeCell ref="D1:H1"/>
    <mergeCell ref="B3:C3"/>
  </mergeCells>
  <conditionalFormatting sqref="B6:H17">
    <cfRule type="expression" dxfId="52" priority="2" stopIfTrue="1">
      <formula>$G6=1</formula>
    </cfRule>
    <cfRule type="expression" dxfId="51" priority="3" stopIfTrue="1">
      <formula>(VurgulamaKuralı)*($F6&lt;=TODAY()+TarihDenetimi)*($F6&gt;=TODAY())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D3">
    <cfRule type="expression" dxfId="50" priority="5">
      <formula>$E$3="Vurgu Yok"</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Listeden bir aralık dönemi seçin. İPTAL’i seçin, seçenekleri görmek için ALT+AŞAĞI OK tuşlarına basın ve sonra AŞAĞI OK ve ENTER tuşlarına basarak seçim yapın" prompt="Bu hücrede ödev son tarih vurgulaması için bir aralık seçin. Açılan listeyi görüntülemek için ALT+AŞAĞI OK tuşlarına basın, sonra AŞAĞI OK ve ENTER tuşlarına basarak bir seçim yapın" sqref="E3">
      <formula1>"VURGU YOK,GÜN,HAFTA,AY"</formula1>
    </dataValidation>
    <dataValidation type="list" errorStyle="warning" allowBlank="1" showInputMessage="1" showErrorMessage="1" error="Listeden bir aralık değeri seçin. İPTAL’i seçin, seçenekleri görmek için ALT+AŞAĞI OK tuşlarına basın ve sonra AŞAĞI OK ve ENTER tuşlarına basarak seçim yapın" prompt="Bu hücrede ödev son tarih vurgulaması için aralık değeri seçin. Açılan listeyi görüntülemek için ALT+AŞAĞI OK tuşlarına basın, sonra AŞAĞI OK ve ENTER tuşlarına basarak bir seçim yapın" sqref="D3">
      <formula1>"1,2,3,4,5,6,7,8,9,10,11,12,13,14,15,16,17,18,19,20,21,22,23,24,25,26,27,28,29,30"</formula1>
    </dataValidation>
    <dataValidation allowBlank="1" showInputMessage="1" showErrorMessage="1" prompt="Bu sütunda, bu başlığın altına Ödevi girin. Belirli girdileri bulmak için başlık filtrelerini kullanın" sqref="B5"/>
    <dataValidation allowBlank="1" showInputMessage="1" showErrorMessage="1" prompt="Bu sütunda, bu başlığın altına Dersi girin" sqref="C5"/>
    <dataValidation allowBlank="1" showInputMessage="1" showErrorMessage="1" prompt="Bu sütunda, bu başlığın altına Eğitmeni girin" sqref="D5"/>
    <dataValidation allowBlank="1" showInputMessage="1" showErrorMessage="1" prompt="Bu sütunda, bu başlığın altına Başlangıç tarihini girin" sqref="E5"/>
    <dataValidation allowBlank="1" showInputMessage="1" showErrorMessage="1" prompt="Bu sütunda, bu başlığın altına Son tarihi girin" sqref="F5"/>
    <dataValidation allowBlank="1" showInputMessage="1" showErrorMessage="1" prompt="Bu sütunda, bu başlığın altında bir İlerleme çubuğu otomatik olarak güncelleştirilir" sqref="G5"/>
    <dataValidation allowBlank="1" showInputMessage="1" showErrorMessage="1" prompt="Bu sütunda, bu başlığın altına Tamamlanma yüzdesini girin" sqref="H5"/>
    <dataValidation allowBlank="1" showInputMessage="1" showErrorMessage="1" prompt="Sağdaki C3 ve D3 hücrelerinde Şu Süre İçinde Teslim Edilecek Ödevler İçin Ölçütleri seçin" sqref="B3"/>
    <dataValidation allowBlank="1" showInputMessage="1" showErrorMessage="1" prompt="Bu çalışma sayfasının başlığı bu hücrededir. Tamamlanma renk çubuğu göstergesi F2 ile H2 arasındaki hücrelerdedir. Ödev Ayrıntıları çalışma sayfasına yönlendiren gezinti bağlantısı D1 hücresindedir" sqref="B1:C2"/>
    <dataValidation allowBlank="1" showInputMessage="1" showErrorMessage="1" prompt="Tamamlanma Renk Çubuğu Göstergesi sağdaki hücrelerdedir. Renk çubukları, Ödev tablosundaki İlerleme sütununda otomatik olarak güncelleştirilir." sqref="D2:E2"/>
    <dataValidation allowBlank="1" showInputMessage="1" showErrorMessage="1" prompt="Bu çalışma sayfasında bir Ödev Programı oluşturun. Ayrıntıları, bu çalışma sayfasında B5 hücresinden başlayan Ödevler tablosuna girin" sqref="A1"/>
    <dataValidation allowBlank="1" showInputMessage="1" showErrorMessage="1" prompt="%0 ile eşit veya daha fazla ancak yüzde 40’tan az olan ödev ilerlemeleri, RGB rengi R=123 G=209 B=255 ile gösterilir" sqref="F2"/>
    <dataValidation allowBlank="1" showInputMessage="1" showErrorMessage="1" prompt="%40’tan fazla ve yüzde 75’ten az olan ödev ilerlemeleri, RGB rengi R=188 G=222 B=182 ile gösterilir" sqref="G2"/>
    <dataValidation allowBlank="1" showInputMessage="1" showErrorMessage="1" prompt="%75’tan fazla ve yüzde 99’a kadar olan ödev ilerlemeleri RGB rengi R=254 G=198 B=11 ile gösterilir" sqref="H2"/>
    <dataValidation allowBlank="1" showInputMessage="1" showErrorMessage="1" prompt="Ödev Ayrıntıları çalışma sayfasına yönlendiren gezinti bağlantısı" sqref="D1"/>
  </dataValidations>
  <hyperlinks>
    <hyperlink ref="D1:H1" location="'Ödev Ayrıntıları'!A1" tooltip="Ödev Ayrıntıları çalışma sayfasına gitmek için seçin" display="ÖDEV AYRINTILARI &gt;"/>
  </hyperlinks>
  <printOptions horizontalCentered="1"/>
  <pageMargins left="0.23622047244094491" right="0.23622047244094491" top="0.74803149606299213" bottom="0.74803149606299213" header="0.31496062992125984" footer="0.31496062992125984"/>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22"/>
  <sheetViews>
    <sheetView showGridLines="0" zoomScaleNormal="100" workbookViewId="0"/>
  </sheetViews>
  <sheetFormatPr defaultRowHeight="30" customHeight="1" x14ac:dyDescent="0.25"/>
  <cols>
    <col min="1" max="1" width="2.7109375" style="4" customWidth="1"/>
    <col min="2" max="2" width="19" style="1" customWidth="1"/>
    <col min="3" max="3" width="26.140625" style="8" customWidth="1"/>
    <col min="4" max="4" width="23.5703125" style="7" customWidth="1"/>
    <col min="5" max="5" width="20.42578125" style="6" customWidth="1"/>
    <col min="6" max="6" width="16.28515625" style="6" customWidth="1"/>
    <col min="7" max="7" width="13.85546875" style="6" customWidth="1"/>
    <col min="8" max="8" width="2.5703125" customWidth="1"/>
    <col min="9" max="13" width="10.5703125" customWidth="1"/>
    <col min="15" max="15" width="2.7109375" customWidth="1"/>
  </cols>
  <sheetData>
    <row r="1" spans="1:15" ht="37.5" customHeight="1" x14ac:dyDescent="0.25">
      <c r="A1"/>
      <c r="B1" s="27" t="s">
        <v>31</v>
      </c>
      <c r="C1" s="27"/>
      <c r="D1" s="27"/>
      <c r="E1" s="27"/>
      <c r="F1" s="27"/>
      <c r="G1" s="27"/>
      <c r="H1" s="27"/>
      <c r="I1" s="27"/>
      <c r="J1" s="27"/>
      <c r="K1" s="27"/>
      <c r="L1" s="28" t="s">
        <v>38</v>
      </c>
      <c r="M1" s="28"/>
      <c r="N1" s="28"/>
    </row>
    <row r="2" spans="1:15" ht="50.1" customHeight="1" x14ac:dyDescent="0.25">
      <c r="A2"/>
      <c r="B2" s="32" t="s">
        <v>32</v>
      </c>
      <c r="C2" s="32"/>
      <c r="D2" s="32"/>
      <c r="E2" s="32"/>
      <c r="F2" s="32"/>
      <c r="G2" s="32"/>
      <c r="H2" s="32"/>
      <c r="I2" s="32"/>
      <c r="J2" s="32"/>
      <c r="K2" s="32"/>
      <c r="L2" s="32"/>
      <c r="M2" s="32"/>
      <c r="N2" s="32"/>
      <c r="O2" s="32"/>
    </row>
    <row r="3" spans="1:15" ht="23.25" x14ac:dyDescent="0.25">
      <c r="A3" s="2"/>
      <c r="B3" s="3" t="s">
        <v>22</v>
      </c>
      <c r="C3" s="3" t="s">
        <v>15</v>
      </c>
      <c r="D3" s="3" t="s">
        <v>2</v>
      </c>
      <c r="E3" s="3" t="s">
        <v>27</v>
      </c>
      <c r="F3" s="3" t="s">
        <v>28</v>
      </c>
      <c r="G3" s="3" t="s">
        <v>29</v>
      </c>
      <c r="I3" s="31" t="s">
        <v>34</v>
      </c>
      <c r="J3" s="31"/>
      <c r="K3" s="31" t="s">
        <v>36</v>
      </c>
      <c r="L3" s="31"/>
      <c r="M3" s="31" t="s">
        <v>39</v>
      </c>
      <c r="N3" s="31"/>
      <c r="O3" s="31"/>
    </row>
    <row r="4" spans="1:15" ht="15.75" x14ac:dyDescent="0.25">
      <c r="B4" s="33" t="s">
        <v>23</v>
      </c>
      <c r="C4" s="33" t="s">
        <v>16</v>
      </c>
      <c r="D4" s="25" t="s">
        <v>3</v>
      </c>
      <c r="E4" s="23">
        <v>43178</v>
      </c>
      <c r="F4" s="23">
        <v>43238</v>
      </c>
      <c r="G4" s="24">
        <v>1</v>
      </c>
      <c r="I4" s="31"/>
      <c r="J4" s="31"/>
      <c r="K4" s="31"/>
      <c r="L4" s="31"/>
      <c r="M4" s="31"/>
      <c r="N4" s="31"/>
      <c r="O4" s="31"/>
    </row>
    <row r="5" spans="1:15" ht="15.75" x14ac:dyDescent="0.25">
      <c r="B5" s="34"/>
      <c r="C5" s="34"/>
      <c r="D5" s="25" t="s">
        <v>7</v>
      </c>
      <c r="E5" s="23">
        <v>43183</v>
      </c>
      <c r="F5" s="23">
        <v>43228</v>
      </c>
      <c r="G5" s="24">
        <v>0.5</v>
      </c>
      <c r="I5" s="31"/>
      <c r="J5" s="31"/>
      <c r="K5" s="31"/>
      <c r="L5" s="31"/>
      <c r="M5" s="31"/>
      <c r="N5" s="31"/>
      <c r="O5" s="31"/>
    </row>
    <row r="6" spans="1:15" ht="15.75" x14ac:dyDescent="0.25">
      <c r="B6" s="34"/>
      <c r="C6" s="34"/>
      <c r="D6" s="25" t="s">
        <v>11</v>
      </c>
      <c r="E6" s="23">
        <v>43198</v>
      </c>
      <c r="F6" s="23">
        <v>43226</v>
      </c>
      <c r="G6" s="24">
        <v>0.75</v>
      </c>
      <c r="I6" s="31"/>
      <c r="J6" s="31"/>
      <c r="K6" s="31"/>
      <c r="L6" s="31"/>
      <c r="M6" s="31"/>
      <c r="N6" s="31"/>
      <c r="O6" s="31"/>
    </row>
    <row r="7" spans="1:15" ht="15.75" x14ac:dyDescent="0.25">
      <c r="B7" s="34"/>
      <c r="C7" s="25" t="s">
        <v>18</v>
      </c>
      <c r="D7" s="25" t="s">
        <v>14</v>
      </c>
      <c r="E7" s="23">
        <v>43180</v>
      </c>
      <c r="F7" s="23">
        <v>43252</v>
      </c>
      <c r="G7" s="24">
        <v>0.6</v>
      </c>
      <c r="I7" s="31"/>
      <c r="J7" s="31"/>
      <c r="K7" s="31"/>
      <c r="L7" s="31"/>
      <c r="M7" s="31"/>
      <c r="N7" s="31"/>
      <c r="O7" s="31"/>
    </row>
    <row r="8" spans="1:15" ht="15.75" x14ac:dyDescent="0.25">
      <c r="B8" s="33" t="s">
        <v>24</v>
      </c>
      <c r="C8" s="33" t="s">
        <v>16</v>
      </c>
      <c r="D8" s="25" t="s">
        <v>4</v>
      </c>
      <c r="E8" s="23">
        <v>43188</v>
      </c>
      <c r="F8" s="23">
        <v>43268</v>
      </c>
      <c r="G8" s="24">
        <v>0.1</v>
      </c>
      <c r="I8" s="31"/>
      <c r="J8" s="31"/>
      <c r="K8" s="31"/>
      <c r="L8" s="31"/>
      <c r="M8" s="31"/>
      <c r="N8" s="31"/>
      <c r="O8" s="31"/>
    </row>
    <row r="9" spans="1:15" ht="15.75" x14ac:dyDescent="0.25">
      <c r="B9" s="34"/>
      <c r="C9" s="34"/>
      <c r="D9" s="25" t="s">
        <v>5</v>
      </c>
      <c r="E9" s="23">
        <v>43193</v>
      </c>
      <c r="F9" s="23">
        <v>43250</v>
      </c>
      <c r="G9" s="24">
        <v>0.8</v>
      </c>
      <c r="I9" s="31"/>
      <c r="J9" s="31"/>
      <c r="K9" s="31"/>
      <c r="L9" s="31"/>
      <c r="M9" s="31"/>
      <c r="N9" s="31"/>
      <c r="O9" s="31"/>
    </row>
    <row r="10" spans="1:15" ht="15.75" x14ac:dyDescent="0.25">
      <c r="B10" s="34"/>
      <c r="C10" s="34"/>
      <c r="D10" s="25" t="s">
        <v>8</v>
      </c>
      <c r="E10" s="23">
        <v>43174</v>
      </c>
      <c r="F10" s="23">
        <v>43288</v>
      </c>
      <c r="G10" s="24">
        <v>0.3</v>
      </c>
      <c r="I10" s="31"/>
      <c r="J10" s="31"/>
      <c r="K10" s="31"/>
      <c r="L10" s="31"/>
      <c r="M10" s="31"/>
      <c r="N10" s="31"/>
      <c r="O10" s="31"/>
    </row>
    <row r="11" spans="1:15" ht="15.75" x14ac:dyDescent="0.25">
      <c r="B11" s="33" t="s">
        <v>25</v>
      </c>
      <c r="C11" s="34" t="s">
        <v>16</v>
      </c>
      <c r="D11" s="25" t="s">
        <v>6</v>
      </c>
      <c r="E11" s="23">
        <v>43148</v>
      </c>
      <c r="F11" s="23">
        <v>43248</v>
      </c>
      <c r="G11" s="24">
        <v>0.2</v>
      </c>
      <c r="I11" s="31"/>
      <c r="J11" s="31"/>
      <c r="K11" s="31"/>
      <c r="L11" s="31"/>
      <c r="M11" s="31"/>
      <c r="N11" s="31"/>
      <c r="O11" s="31"/>
    </row>
    <row r="12" spans="1:15" ht="15.75" x14ac:dyDescent="0.25">
      <c r="B12" s="34"/>
      <c r="C12" s="34"/>
      <c r="D12" s="25" t="s">
        <v>9</v>
      </c>
      <c r="E12" s="23">
        <v>43186</v>
      </c>
      <c r="F12" s="23">
        <v>43232</v>
      </c>
      <c r="G12" s="24">
        <v>0.35</v>
      </c>
      <c r="I12" s="31"/>
      <c r="J12" s="31"/>
      <c r="K12" s="31"/>
      <c r="L12" s="31"/>
      <c r="M12" s="31"/>
      <c r="N12" s="31"/>
      <c r="O12" s="31"/>
    </row>
    <row r="13" spans="1:15" ht="15.75" x14ac:dyDescent="0.25">
      <c r="B13" s="34"/>
      <c r="C13" s="25" t="s">
        <v>17</v>
      </c>
      <c r="D13" s="25" t="s">
        <v>13</v>
      </c>
      <c r="E13" s="23">
        <v>43195</v>
      </c>
      <c r="F13" s="23">
        <v>43263</v>
      </c>
      <c r="G13" s="24">
        <v>0.55000000000000004</v>
      </c>
      <c r="I13" s="31" t="s">
        <v>35</v>
      </c>
      <c r="J13" s="31"/>
      <c r="K13" s="31" t="s">
        <v>37</v>
      </c>
      <c r="L13" s="31"/>
    </row>
    <row r="14" spans="1:15" ht="15.75" x14ac:dyDescent="0.25">
      <c r="B14" s="33" t="s">
        <v>26</v>
      </c>
      <c r="C14" s="25" t="s">
        <v>16</v>
      </c>
      <c r="D14" s="25" t="s">
        <v>10</v>
      </c>
      <c r="E14" s="23">
        <v>43198</v>
      </c>
      <c r="F14" s="23">
        <v>43258</v>
      </c>
      <c r="G14" s="24">
        <v>0.4</v>
      </c>
      <c r="K14" s="18"/>
      <c r="L14" s="18"/>
    </row>
    <row r="15" spans="1:15" ht="15.75" x14ac:dyDescent="0.25">
      <c r="B15" s="34"/>
      <c r="C15" s="25" t="s">
        <v>17</v>
      </c>
      <c r="D15" s="25" t="s">
        <v>12</v>
      </c>
      <c r="E15" s="23">
        <v>43158</v>
      </c>
      <c r="F15" s="23">
        <v>43268</v>
      </c>
      <c r="G15" s="24">
        <v>0.5</v>
      </c>
      <c r="I15" s="18"/>
      <c r="J15" s="18"/>
      <c r="K15" s="18"/>
      <c r="L15" s="18"/>
    </row>
    <row r="16" spans="1:15" ht="30" customHeight="1" x14ac:dyDescent="0.25">
      <c r="B16"/>
      <c r="C16"/>
      <c r="D16"/>
      <c r="E16"/>
      <c r="F16"/>
      <c r="G16"/>
      <c r="I16" s="18"/>
      <c r="J16" s="18"/>
      <c r="K16" s="18"/>
      <c r="L16" s="18"/>
    </row>
    <row r="17" spans="2:12" ht="30" customHeight="1" x14ac:dyDescent="0.25">
      <c r="B17"/>
      <c r="C17"/>
      <c r="D17"/>
      <c r="E17"/>
      <c r="F17"/>
      <c r="G17"/>
      <c r="I17" s="18"/>
      <c r="J17" s="18"/>
      <c r="K17" s="18"/>
      <c r="L17" s="18"/>
    </row>
    <row r="18" spans="2:12" ht="30" customHeight="1" x14ac:dyDescent="0.25">
      <c r="B18"/>
      <c r="C18"/>
      <c r="D18"/>
      <c r="E18"/>
      <c r="F18"/>
      <c r="G18"/>
      <c r="I18" s="18"/>
      <c r="J18" s="18"/>
      <c r="K18" s="18"/>
      <c r="L18" s="18"/>
    </row>
    <row r="19" spans="2:12" ht="30" customHeight="1" x14ac:dyDescent="0.25">
      <c r="B19"/>
      <c r="C19"/>
      <c r="D19"/>
      <c r="I19" s="18"/>
      <c r="J19" s="18"/>
      <c r="K19" s="18"/>
      <c r="L19" s="18"/>
    </row>
    <row r="20" spans="2:12" ht="30" customHeight="1" x14ac:dyDescent="0.25">
      <c r="B20"/>
      <c r="C20"/>
      <c r="D20"/>
      <c r="I20" s="18"/>
      <c r="J20" s="18"/>
      <c r="K20" s="18"/>
      <c r="L20" s="18"/>
    </row>
    <row r="21" spans="2:12" ht="30" customHeight="1" x14ac:dyDescent="0.25">
      <c r="F21" s="6" t="s">
        <v>33</v>
      </c>
      <c r="I21" s="18"/>
      <c r="J21" s="18"/>
      <c r="K21" s="18"/>
      <c r="L21" s="18"/>
    </row>
    <row r="22" spans="2:12" ht="30" customHeight="1" x14ac:dyDescent="0.25">
      <c r="I22" s="18"/>
      <c r="J22" s="18"/>
      <c r="K22" s="18"/>
      <c r="L22" s="18"/>
    </row>
  </sheetData>
  <mergeCells count="14">
    <mergeCell ref="B4:B7"/>
    <mergeCell ref="B8:B10"/>
    <mergeCell ref="B11:B13"/>
    <mergeCell ref="B14:B15"/>
    <mergeCell ref="L1:N1"/>
    <mergeCell ref="I13:J13"/>
    <mergeCell ref="K13:L13"/>
    <mergeCell ref="B2:O2"/>
    <mergeCell ref="I3:J12"/>
    <mergeCell ref="K3:L12"/>
    <mergeCell ref="M3:O12"/>
    <mergeCell ref="B1:K1"/>
    <mergeCell ref="C4:C6"/>
    <mergeCell ref="C8:C12"/>
  </mergeCells>
  <dataValidations count="3">
    <dataValidation allowBlank="1" showInputMessage="1" showErrorMessage="1" prompt="Ödev Ayrıntıları, bu çalışma sayfasındaki Ödevler Özet tablosunda otomatik olarak güncelleştirilir. Ödev Programı çalışma sayfasına yönlendiren gezinti bağlantısı L1 hücresindedir" sqref="A1"/>
    <dataValidation allowBlank="1" showInputMessage="1" showErrorMessage="1" prompt="Başlık bu hücrededir. Ödev Programı çalışma sayfasına yönlendiren gezinti bağlantısı sağdaki hücrededir. Yönergeler aşağıdaki hücrededir" sqref="B1:K1"/>
    <dataValidation allowBlank="1" showInputMessage="1" showErrorMessage="1" prompt="Ödev Programı çalışma sayfasına yönlendiren gezinti bağlantısı bu hücrededir" sqref="L1:N1"/>
  </dataValidations>
  <hyperlinks>
    <hyperlink ref="L1:N1" location="'Ödev Programı'!A1" tooltip="Ödev Programı çalışma sayfasına gitmek için seçin" display="&lt; ÖDEV PROGRAMI"/>
  </hyperlinks>
  <printOptions horizontalCentered="1"/>
  <pageMargins left="0.23622047244094491" right="0.23622047244094491" top="0.74803149606299213" bottom="0.74803149606299213" header="0.31496062992125984" footer="0.31496062992125984"/>
  <pageSetup paperSize="9"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3</vt:i4>
      </vt:variant>
    </vt:vector>
  </HeadingPairs>
  <TitlesOfParts>
    <vt:vector size="5" baseType="lpstr">
      <vt:lpstr>Ödev Programı</vt:lpstr>
      <vt:lpstr>Ödev Ayrıntıları</vt:lpstr>
      <vt:lpstr>'Ödev Ayrıntıları'!Yazdırma_Alanı</vt:lpstr>
      <vt:lpstr>'Ödev Ayrıntıları'!Yazdırma_Başlıkları</vt:lpstr>
      <vt:lpstr>'Ödev Programı'!Yazdırma_Başlıkları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2018-04-18T02:14:22Z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