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35" windowWidth="22035" windowHeight="10485"/>
  </bookViews>
  <sheets>
    <sheet name="แดชบอร์ด" sheetId="1" r:id="rId1"/>
    <sheet name="รายการข้อมูล" sheetId="3" r:id="rId2"/>
    <sheet name="ข้อมูล BMI" sheetId="2" r:id="rId3"/>
  </sheets>
  <definedNames>
    <definedName name="BMI">แดชบอร์ด!$D$11</definedName>
    <definedName name="BMIcategories">'ข้อมูล BMI'!$B$8</definedName>
    <definedName name="Feet">แดชบอร์ด!$D$8</definedName>
    <definedName name="Height">แดชบอร์ด!$B$11</definedName>
    <definedName name="Inches">แดชบอร์ด!$E$8</definedName>
    <definedName name="LastDate">INDEX(รายการข้อมูล!$B:$B,MATCH(9.999E+307,รายการข้อมูล!$B:$B),1)</definedName>
    <definedName name="LastWeight">INDEX(รายการข้อมูล!$C:$C,MATCH(9.999E+307,รายการข้อมูล!$C:$C),1)</definedName>
    <definedName name="PercentThere">แดชบอร์ด!$G$19</definedName>
    <definedName name="Period">แดชบอร์ด!$C$14</definedName>
    <definedName name="PeriodUnits">แดชบอร์ด!$D$14</definedName>
    <definedName name="_xlnm.Print_Area" localSheetId="2">ข้อมูล_BMI[#All]</definedName>
    <definedName name="_xlnm.Print_Area" localSheetId="0">แดชบอร์ด!$B$5:$K$54</definedName>
    <definedName name="_xlnm.Print_Area" localSheetId="1">ข้อมูล[#All]</definedName>
    <definedName name="_xlnm.Print_Titles" localSheetId="1">รายการข้อมูล!$5:$5</definedName>
    <definedName name="StartDate">แดชบอร์ด!$B$8</definedName>
    <definedName name="TargetDate">แดชบอร์ด!$B$17</definedName>
    <definedName name="TargetWeight">แดชบอร์ด!$B$14</definedName>
    <definedName name="TotalDays">แดชบอร์ด!$D$17</definedName>
    <definedName name="Weight">แดชบอร์ด!$C$8</definedName>
    <definedName name="WeightToGo">แดชบอร์ด!$G$18</definedName>
  </definedNames>
  <calcPr calcId="152511"/>
</workbook>
</file>

<file path=xl/calcChain.xml><?xml version="1.0" encoding="utf-8"?>
<calcChain xmlns="http://schemas.openxmlformats.org/spreadsheetml/2006/main">
  <c r="D17" i="1" l="1"/>
  <c r="J10" i="1"/>
  <c r="C38" i="1" l="1"/>
  <c r="C37" i="1"/>
  <c r="C36" i="1"/>
  <c r="C35" i="1"/>
  <c r="C34" i="1"/>
  <c r="B34" i="1" l="1"/>
  <c r="B35" i="1"/>
  <c r="B36" i="1"/>
  <c r="B38" i="1"/>
  <c r="B37" i="1"/>
  <c r="G19" i="1"/>
  <c r="J6" i="1" l="1"/>
  <c r="G18" i="1"/>
  <c r="F18" i="1"/>
  <c r="B17" i="1"/>
  <c r="F19" i="1" s="1"/>
  <c r="B11" i="1"/>
  <c r="D11" i="1" s="1"/>
</calcChain>
</file>

<file path=xl/sharedStrings.xml><?xml version="1.0" encoding="utf-8"?>
<sst xmlns="http://schemas.openxmlformats.org/spreadsheetml/2006/main" count="40" uniqueCount="40">
  <si>
    <t>BMI</t>
  </si>
  <si>
    <t>Date</t>
  </si>
  <si>
    <t>Weight</t>
  </si>
  <si>
    <t>VITALS TREND</t>
  </si>
  <si>
    <t>ข้อมูลและเป้าหมายเริ่มต้น</t>
  </si>
  <si>
    <t>ความคืบหน้าโดยรวมต่อเป้าหมาย</t>
  </si>
  <si>
    <t>วันที่เริ่มต้น</t>
  </si>
  <si>
    <t>น้ำหนักเริ่มต้น</t>
  </si>
  <si>
    <t>ส่วนสูง</t>
  </si>
  <si>
    <t>น้ำหนักเป้าหมาย</t>
  </si>
  <si>
    <t>เป็นระยะเวลา</t>
  </si>
  <si>
    <t>วันที่เป้าหมาย</t>
  </si>
  <si>
    <t>จำนวนวันทั้งหมด</t>
  </si>
  <si>
    <t>แนวโน้มน้ำหนักและแคลอรี่</t>
  </si>
  <si>
    <t>แนวโน้มปริมาณที่บริโภค</t>
  </si>
  <si>
    <t>ปริมาณที่บริโภค</t>
  </si>
  <si>
    <t>อวัยวะสำคัญ</t>
  </si>
  <si>
    <t>วันที่</t>
  </si>
  <si>
    <t>น้ำหนัก</t>
  </si>
  <si>
    <t>แคลอรี่ที่เผาผลาญได้</t>
  </si>
  <si>
    <t>โปรตีน</t>
  </si>
  <si>
    <t>คาร์โบไฮเดรต</t>
  </si>
  <si>
    <t>ไขมัน</t>
  </si>
  <si>
    <t>น้ำตาล</t>
  </si>
  <si>
    <t>ความดันโลหิตช่วงหัวใจบีบตัว</t>
  </si>
  <si>
    <t>ความดันโลหิตช่วงหัวใจคลาย</t>
  </si>
  <si>
    <t>อัตราการเต้นของหัวใจขณะพัก</t>
  </si>
  <si>
    <t>อัตราการหายใจ</t>
  </si>
  <si>
    <t>ประเภท BMI</t>
  </si>
  <si>
    <t>ค่าต่ำสุด</t>
  </si>
  <si>
    <t>ค่าสูงสุด</t>
  </si>
  <si>
    <t>น้ำหนักต่ำกว่าเกณฑ์</t>
  </si>
  <si>
    <t>น้ำหนักมาตรฐาน</t>
  </si>
  <si>
    <t>น้ำหนักเกินเกณฑ์</t>
  </si>
  <si>
    <t>โรคอ้วน (ระดับ 1)</t>
  </si>
  <si>
    <t>โรคอ้วน (ระดับ 2)</t>
  </si>
  <si>
    <t>โรคอ้วนผิดปกติ</t>
  </si>
  <si>
    <t>เดือน</t>
  </si>
  <si>
    <t>น้ำ (ออนซ์)</t>
  </si>
  <si>
    <t>ความสูงเป็นนิ้ว (ที่คำนวณแล้ว)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</si>
</sst>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0.0"/>
    <numFmt numFmtId="188" formatCode="#,##0.0_);\(#,##0.0\)"/>
    <numFmt numFmtId="190" formatCode="0&quot;ฟุต&quot;"/>
    <numFmt numFmtId="191" formatCode="0&quot;นิ้ว&quot;"/>
    <numFmt numFmtId="193" formatCode="[$-1070000]d/m/yyyy;@"/>
  </numFmts>
  <fonts count="22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b/>
      <sz val="11"/>
      <color theme="0"/>
      <name val="Leelawadee"/>
      <family val="2"/>
    </font>
    <font>
      <b/>
      <sz val="9"/>
      <color theme="5"/>
      <name val="Leelawadee"/>
      <family val="2"/>
    </font>
    <font>
      <sz val="10"/>
      <color theme="6"/>
      <name val="Leelawadee"/>
      <family val="2"/>
    </font>
    <font>
      <b/>
      <sz val="33"/>
      <color theme="4"/>
      <name val="Leelawadee"/>
      <family val="2"/>
    </font>
    <font>
      <sz val="8"/>
      <color theme="6"/>
      <name val="Leelawadee"/>
      <family val="2"/>
    </font>
    <font>
      <b/>
      <sz val="14"/>
      <color theme="6"/>
      <name val="Leelawadee"/>
      <family val="2"/>
    </font>
    <font>
      <b/>
      <sz val="8"/>
      <color theme="6"/>
      <name val="Leelawadee"/>
      <family val="2"/>
    </font>
    <font>
      <b/>
      <sz val="20"/>
      <color theme="4"/>
      <name val="Leelawadee"/>
      <family val="2"/>
    </font>
    <font>
      <sz val="10"/>
      <color theme="0"/>
      <name val="Leelawadee"/>
      <family val="2"/>
    </font>
    <font>
      <sz val="10"/>
      <color theme="1"/>
      <name val="Leelawadee"/>
      <family val="2"/>
    </font>
    <font>
      <b/>
      <sz val="10"/>
      <color theme="4"/>
      <name val="Leelawadee"/>
      <family val="2"/>
    </font>
    <font>
      <b/>
      <sz val="10"/>
      <color theme="5"/>
      <name val="Leelawadee"/>
      <family val="2"/>
    </font>
    <font>
      <b/>
      <sz val="10"/>
      <color theme="6"/>
      <name val="Leelawadee"/>
      <family val="2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2" fillId="5" borderId="0" applyNumberFormat="0" applyProtection="0">
      <alignment vertical="center"/>
    </xf>
    <xf numFmtId="0" fontId="1" fillId="2" borderId="1" applyNumberFormat="0" applyAlignment="0" applyProtection="0"/>
    <xf numFmtId="0" fontId="7" fillId="0" borderId="0" applyNumberFormat="0" applyFill="0" applyProtection="0">
      <alignment vertical="center"/>
    </xf>
    <xf numFmtId="0" fontId="4" fillId="0" borderId="0" applyNumberFormat="0" applyProtection="0">
      <alignment vertical="center"/>
    </xf>
    <xf numFmtId="0" fontId="6" fillId="0" borderId="0" applyNumberFormat="0" applyProtection="0">
      <alignment vertical="center"/>
    </xf>
    <xf numFmtId="0" fontId="3" fillId="3" borderId="0" applyNumberFormat="0" applyBorder="0" applyProtection="0">
      <alignment horizontal="left" vertical="center"/>
    </xf>
    <xf numFmtId="0" fontId="3" fillId="4" borderId="0" applyNumberFormat="0" applyBorder="0" applyProtection="0">
      <alignment horizontal="left" vertical="center"/>
    </xf>
    <xf numFmtId="0" fontId="5" fillId="0" borderId="2">
      <alignment horizontal="left" vertical="center"/>
    </xf>
  </cellStyleXfs>
  <cellXfs count="51">
    <xf numFmtId="0" fontId="0" fillId="0" borderId="0" xfId="0">
      <alignment vertical="center"/>
    </xf>
    <xf numFmtId="0" fontId="8" fillId="5" borderId="0" xfId="1" applyFont="1" applyBorder="1" applyAlignment="1">
      <alignment vertical="center"/>
    </xf>
    <xf numFmtId="0" fontId="10" fillId="0" borderId="6" xfId="0" applyFont="1" applyBorder="1">
      <alignment vertical="center"/>
    </xf>
    <xf numFmtId="0" fontId="9" fillId="0" borderId="6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0" applyFo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8" applyFont="1">
      <alignment horizontal="left" vertical="center"/>
    </xf>
    <xf numFmtId="0" fontId="10" fillId="0" borderId="5" xfId="0" applyFont="1" applyBorder="1">
      <alignment vertical="center"/>
    </xf>
    <xf numFmtId="187" fontId="13" fillId="0" borderId="9" xfId="5" applyNumberFormat="1" applyFont="1" applyBorder="1">
      <alignment vertical="center"/>
    </xf>
    <xf numFmtId="0" fontId="12" fillId="0" borderId="0" xfId="0" applyFont="1">
      <alignment vertical="center"/>
    </xf>
    <xf numFmtId="1" fontId="15" fillId="0" borderId="0" xfId="4" applyNumberFormat="1" applyFont="1" applyAlignment="1">
      <alignment horizontal="left" vertical="center"/>
    </xf>
    <xf numFmtId="0" fontId="12" fillId="0" borderId="10" xfId="8" applyFont="1" applyBorder="1" applyAlignment="1">
      <alignment horizontal="left" vertical="center"/>
    </xf>
    <xf numFmtId="0" fontId="12" fillId="0" borderId="8" xfId="8" applyFont="1" applyBorder="1" applyAlignment="1">
      <alignment horizontal="left" vertical="center"/>
    </xf>
    <xf numFmtId="188" fontId="13" fillId="0" borderId="9" xfId="5" applyNumberFormat="1" applyFont="1" applyBorder="1" applyAlignment="1">
      <alignment horizontal="left" vertical="center"/>
    </xf>
    <xf numFmtId="1" fontId="13" fillId="0" borderId="10" xfId="5" applyNumberFormat="1" applyFont="1" applyBorder="1">
      <alignment vertical="center"/>
    </xf>
    <xf numFmtId="0" fontId="12" fillId="0" borderId="0" xfId="8" applyFont="1" applyBorder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14" fontId="16" fillId="0" borderId="0" xfId="0" applyNumberFormat="1" applyFont="1">
      <alignment vertical="center"/>
    </xf>
    <xf numFmtId="187" fontId="16" fillId="0" borderId="0" xfId="0" applyNumberFormat="1" applyFont="1">
      <alignment vertical="center"/>
    </xf>
    <xf numFmtId="10" fontId="16" fillId="0" borderId="0" xfId="0" applyNumberFormat="1" applyFont="1">
      <alignment vertical="center"/>
    </xf>
    <xf numFmtId="0" fontId="9" fillId="0" borderId="6" xfId="3" applyFont="1" applyBorder="1">
      <alignment vertical="center"/>
    </xf>
    <xf numFmtId="190" fontId="13" fillId="0" borderId="9" xfId="5" applyNumberFormat="1" applyFont="1" applyBorder="1">
      <alignment vertical="center"/>
    </xf>
    <xf numFmtId="191" fontId="13" fillId="0" borderId="9" xfId="5" applyNumberFormat="1" applyFont="1" applyBorder="1">
      <alignment vertical="center"/>
    </xf>
    <xf numFmtId="0" fontId="17" fillId="0" borderId="0" xfId="0" applyFont="1">
      <alignment vertical="center"/>
    </xf>
    <xf numFmtId="0" fontId="20" fillId="0" borderId="0" xfId="5" applyFont="1">
      <alignment vertical="center"/>
    </xf>
    <xf numFmtId="0" fontId="18" fillId="0" borderId="0" xfId="4" applyFont="1">
      <alignment vertical="center"/>
    </xf>
    <xf numFmtId="0" fontId="19" fillId="0" borderId="0" xfId="3" applyFont="1">
      <alignment vertical="center"/>
    </xf>
    <xf numFmtId="0" fontId="10" fillId="3" borderId="0" xfId="6" applyFont="1" applyBorder="1">
      <alignment horizontal="left" vertical="center"/>
    </xf>
    <xf numFmtId="0" fontId="10" fillId="4" borderId="0" xfId="7" applyFont="1" applyBorder="1">
      <alignment horizontal="left" vertical="center"/>
    </xf>
    <xf numFmtId="0" fontId="10" fillId="0" borderId="0" xfId="0" applyFont="1" applyBorder="1">
      <alignment vertical="center"/>
    </xf>
    <xf numFmtId="0" fontId="10" fillId="3" borderId="0" xfId="6" applyFont="1" applyAlignment="1">
      <alignment horizontal="left" vertical="center"/>
    </xf>
    <xf numFmtId="2" fontId="10" fillId="4" borderId="0" xfId="7" applyNumberFormat="1" applyFont="1" applyBorder="1" applyAlignment="1">
      <alignment horizontal="left" vertical="center"/>
    </xf>
    <xf numFmtId="0" fontId="10" fillId="0" borderId="0" xfId="0" applyFont="1" applyAlignment="1"/>
    <xf numFmtId="0" fontId="13" fillId="0" borderId="11" xfId="5" applyFont="1" applyBorder="1">
      <alignment vertical="center"/>
    </xf>
    <xf numFmtId="0" fontId="13" fillId="0" borderId="9" xfId="5" applyFont="1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9" fillId="0" borderId="6" xfId="3" applyFont="1" applyBorder="1">
      <alignment vertical="center"/>
    </xf>
    <xf numFmtId="0" fontId="14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3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93" fontId="13" fillId="0" borderId="9" xfId="5" applyNumberFormat="1" applyFont="1" applyBorder="1" applyAlignment="1">
      <alignment horizontal="left" vertical="center"/>
    </xf>
    <xf numFmtId="193" fontId="15" fillId="0" borderId="0" xfId="4" applyNumberFormat="1" applyFont="1" applyAlignment="1">
      <alignment horizontal="left" vertical="center"/>
    </xf>
    <xf numFmtId="193" fontId="10" fillId="0" borderId="0" xfId="0" applyNumberFormat="1" applyFont="1" applyBorder="1" applyAlignment="1">
      <alignment horizontal="left" vertical="center"/>
    </xf>
  </cellXfs>
  <cellStyles count="9">
    <cellStyle name="20% - ส่วนที่ถูกเน้น1" xfId="6" builtinId="30" customBuiltin="1"/>
    <cellStyle name="20% - ส่วนที่ถูกเน้น2" xfId="7" builtinId="34" customBuiltin="1"/>
    <cellStyle name="Data Labels" xfId="8"/>
    <cellStyle name="Normal" xfId="0" builtinId="0" customBuiltin="1"/>
    <cellStyle name="ป้อนค่า" xfId="2" builtinId="20" customBuiltin="1"/>
    <cellStyle name="หัวเรื่อง 1" xfId="1" builtinId="16" customBuiltin="1"/>
    <cellStyle name="หัวเรื่อง 2" xfId="4" builtinId="17" customBuiltin="1"/>
    <cellStyle name="หัวเรื่อง 3" xfId="3" builtinId="18" customBuiltin="1"/>
    <cellStyle name="หัวเรื่อง 4" xfId="5" builtinId="19" customBuiltin="1"/>
  </cellStyles>
  <dxfs count="22">
    <dxf>
      <font>
        <strike val="0"/>
        <outline val="0"/>
        <shadow val="0"/>
        <u val="none"/>
        <vertAlign val="baseline"/>
        <sz val="10"/>
        <color theme="6"/>
        <name val="Leelawadee"/>
        <scheme val="none"/>
      </font>
      <numFmt numFmtId="193" formatCode="[$-1070000]d/m/yyyy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sz val="10"/>
        <color theme="6"/>
        <name val="Leelawadee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Leelawadee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Weight Loss Tracker" defaultPivotStyle="PivotStyleLight16">
    <tableStyle name="Weight Loss Tracker" pivot="0" count="2">
      <tableStyleElement type="wholeTable" dxfId="21"/>
      <tableStyleElement type="headerRow" dxfId="20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r>
              <a:rPr lang="th-TH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น้ำหนัก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รายการข้อมูล!$B$7:$B$21</c:f>
              <c:numCache>
                <c:formatCode>[$-1070000]d/m/yyyy;@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รายการข้อมูล!$C$7:$C$21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20736"/>
        <c:axId val="100021296"/>
      </c:lineChart>
      <c:dateAx>
        <c:axId val="100020736"/>
        <c:scaling>
          <c:orientation val="minMax"/>
        </c:scaling>
        <c:delete val="1"/>
        <c:axPos val="b"/>
        <c:numFmt formatCode="[$-1070000]d/m/yyyy;@" sourceLinked="1"/>
        <c:majorTickMark val="out"/>
        <c:minorTickMark val="none"/>
        <c:tickLblPos val="nextTo"/>
        <c:crossAx val="100021296"/>
        <c:crosses val="autoZero"/>
        <c:auto val="1"/>
        <c:lblOffset val="100"/>
        <c:baseTimeUnit val="days"/>
      </c:dateAx>
      <c:valAx>
        <c:axId val="100021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00020736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th-TH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แคลอรี่ที่เผาผลาญได้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รายการข้อมูล!$B$7:$B$21</c:f>
              <c:numCache>
                <c:formatCode>[$-1070000]d/m/yyyy;@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รายการข้อมูล!$D$7:$D$21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23536"/>
        <c:axId val="100024096"/>
      </c:lineChart>
      <c:dateAx>
        <c:axId val="100023536"/>
        <c:scaling>
          <c:orientation val="minMax"/>
        </c:scaling>
        <c:delete val="1"/>
        <c:axPos val="b"/>
        <c:numFmt formatCode="[$-1070000]d/m/yyyy;@" sourceLinked="1"/>
        <c:majorTickMark val="out"/>
        <c:minorTickMark val="none"/>
        <c:tickLblPos val="nextTo"/>
        <c:crossAx val="100024096"/>
        <c:crosses val="autoZero"/>
        <c:auto val="1"/>
        <c:lblOffset val="100"/>
        <c:baseTimeUnit val="days"/>
      </c:dateAx>
      <c:valAx>
        <c:axId val="10002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00023536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ja-JP" sz="1200"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r>
              <a:rPr lang="th-TH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ความดัน โลหิต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รายการข้อมูล!$J$6</c:f>
              <c:strCache>
                <c:ptCount val="1"/>
                <c:pt idx="0">
                  <c:v>ความดันโลหิตช่วงหัวใจบีบตัว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รายการข้อมูล!$B$7:$B$21</c:f>
              <c:numCache>
                <c:formatCode>[$-1070000]d/m/yyyy;@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รายการข้อมูล!$J$7:$J$21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รายการข้อมูล!$K$6</c:f>
              <c:strCache>
                <c:ptCount val="1"/>
                <c:pt idx="0">
                  <c:v>ความดันโลหิตช่วงหัวใจคลาย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รายการข้อมูล!$K$7:$K$21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26896"/>
        <c:axId val="100027456"/>
      </c:lineChart>
      <c:dateAx>
        <c:axId val="100026896"/>
        <c:scaling>
          <c:orientation val="minMax"/>
        </c:scaling>
        <c:delete val="1"/>
        <c:axPos val="b"/>
        <c:numFmt formatCode="[$-1070000]d/m/yyyy;@" sourceLinked="1"/>
        <c:majorTickMark val="out"/>
        <c:minorTickMark val="none"/>
        <c:tickLblPos val="nextTo"/>
        <c:crossAx val="100027456"/>
        <c:crosses val="autoZero"/>
        <c:auto val="1"/>
        <c:lblOffset val="100"/>
        <c:baseTimeUnit val="days"/>
      </c:dateAx>
      <c:valAx>
        <c:axId val="100027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000268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lang="ja-JP" sz="800">
              <a:solidFill>
                <a:schemeClr val="accent3"/>
              </a:solidFill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lang="ja-JP" sz="1200"/>
            </a:pPr>
            <a:r>
              <a:rPr lang="th-TH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อัตราการเต้นของหัวใจและอัตราการหายใจ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82301137859201E-2"/>
          <c:y val="0.34193874460952772"/>
          <c:w val="0.87215215576562954"/>
          <c:h val="0.59775971603936551"/>
        </c:manualLayout>
      </c:layout>
      <c:lineChart>
        <c:grouping val="standard"/>
        <c:varyColors val="0"/>
        <c:ser>
          <c:idx val="0"/>
          <c:order val="0"/>
          <c:tx>
            <c:strRef>
              <c:f>รายการข้อมูล!$L$6</c:f>
              <c:strCache>
                <c:ptCount val="1"/>
                <c:pt idx="0">
                  <c:v>อัตราการเต้นของหัวใจขณะพัก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รายการข้อมูล!$B$7:$B$21</c:f>
              <c:numCache>
                <c:formatCode>[$-1070000]d/m/yyyy;@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รายการข้อมูล!$L$7:$L$21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รายการข้อมูล!$M$6</c:f>
              <c:strCache>
                <c:ptCount val="1"/>
                <c:pt idx="0">
                  <c:v>อัตราการหายใจ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รายการข้อมูล!$M$7:$M$21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030816"/>
        <c:axId val="100031376"/>
      </c:lineChart>
      <c:dateAx>
        <c:axId val="100030816"/>
        <c:scaling>
          <c:orientation val="minMax"/>
        </c:scaling>
        <c:delete val="1"/>
        <c:axPos val="b"/>
        <c:numFmt formatCode="[$-1070000]d/m/yyyy;@" sourceLinked="1"/>
        <c:majorTickMark val="out"/>
        <c:minorTickMark val="none"/>
        <c:tickLblPos val="nextTo"/>
        <c:crossAx val="100031376"/>
        <c:crosses val="autoZero"/>
        <c:auto val="1"/>
        <c:lblOffset val="100"/>
        <c:baseTimeUnit val="days"/>
      </c:dateAx>
      <c:valAx>
        <c:axId val="100031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0003081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lang="ja-JP" sz="800">
              <a:solidFill>
                <a:schemeClr val="accent3"/>
              </a:solidFill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WeightToGo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แดชบอร์ด!$G$18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02288112"/>
        <c:axId val="102287552"/>
      </c:barChart>
      <c:barChart>
        <c:barDir val="col"/>
        <c:grouping val="stacked"/>
        <c:varyColors val="0"/>
        <c:ser>
          <c:idx val="1"/>
          <c:order val="0"/>
          <c:tx>
            <c:v>Progress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แดชบอร์ด!$G$19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แดชบอร์ด!$G$19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02289232"/>
        <c:axId val="102288672"/>
      </c:barChart>
      <c:valAx>
        <c:axId val="1022875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th-TH"/>
          </a:p>
        </c:txPr>
        <c:crossAx val="102288112"/>
        <c:crosses val="max"/>
        <c:crossBetween val="between"/>
        <c:majorUnit val="0.2"/>
        <c:minorUnit val="2.0000000000000004E-2"/>
      </c:valAx>
      <c:catAx>
        <c:axId val="1022881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02287552"/>
        <c:crosses val="autoZero"/>
        <c:auto val="1"/>
        <c:lblAlgn val="ctr"/>
        <c:lblOffset val="100"/>
        <c:noMultiLvlLbl val="0"/>
      </c:catAx>
      <c:valAx>
        <c:axId val="10228867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th-TH"/>
          </a:p>
        </c:txPr>
        <c:crossAx val="102289232"/>
        <c:crosses val="autoZero"/>
        <c:crossBetween val="between"/>
        <c:majorUnit val="0.2"/>
        <c:minorUnit val="1.0000000000000002E-2"/>
      </c:valAx>
      <c:catAx>
        <c:axId val="102289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0228867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lang="ja-JP"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r>
              <a:rPr lang="th-TH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น้ำ</a:t>
            </a:r>
            <a:r>
              <a:rPr lang="th-TH" sz="800" baseline="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 </a:t>
            </a:r>
            <a:r>
              <a:rPr lang="en-GB" sz="800" baseline="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(</a:t>
            </a:r>
            <a:r>
              <a:rPr lang="th-TH" sz="800" baseline="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ออนซ์</a:t>
            </a:r>
            <a:r>
              <a:rPr lang="en-US" sz="800" baseline="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rPr>
              <a:t>)</a:t>
            </a:r>
            <a:endParaRPr lang="th-TH" sz="800">
              <a:solidFill>
                <a:schemeClr val="accent3"/>
              </a:solidFill>
              <a:latin typeface="Leelawadee" panose="020B0502040204020203" pitchFamily="34" charset="-34"/>
              <a:cs typeface="Leelawadee" panose="020B0502040204020203" pitchFamily="34" charset="-34"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รายการข้อมูล!$I$6</c:f>
              <c:strCache>
                <c:ptCount val="1"/>
                <c:pt idx="0">
                  <c:v>น้ำ (ออนซ์)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รายการข้อมูล!$I$7:$I$21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91472"/>
        <c:axId val="102292032"/>
      </c:areaChart>
      <c:catAx>
        <c:axId val="10229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292032"/>
        <c:crosses val="autoZero"/>
        <c:auto val="1"/>
        <c:lblAlgn val="ctr"/>
        <c:lblOffset val="100"/>
        <c:noMultiLvlLbl val="0"/>
      </c:catAx>
      <c:valAx>
        <c:axId val="102292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10229147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แดชบอร์ด!$B$34:$B$38</c:f>
              <c:strCache>
                <c:ptCount val="5"/>
                <c:pt idx="0">
                  <c:v>13% โปรตีน</c:v>
                </c:pt>
                <c:pt idx="1">
                  <c:v>51% คาร์โบไฮเดรต</c:v>
                </c:pt>
                <c:pt idx="2">
                  <c:v>11% ไขมัน</c:v>
                </c:pt>
                <c:pt idx="3">
                  <c:v>10% น้ำตาล</c:v>
                </c:pt>
                <c:pt idx="4">
                  <c:v>15% น้ำ (ออนซ์)</c:v>
                </c:pt>
              </c:strCache>
            </c:strRef>
          </c:cat>
          <c:val>
            <c:numRef>
              <c:f>แดชบอร์ด!$C$34:$C$38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lang="ja-JP" sz="1000">
              <a:solidFill>
                <a:schemeClr val="accent3"/>
              </a:solidFill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5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3586;&#3657;&#3629;&#3617;&#3641;&#3621; BMI'!A1"/><Relationship Id="rId3" Type="http://schemas.openxmlformats.org/officeDocument/2006/relationships/chart" Target="../charts/chart3.xml"/><Relationship Id="rId7" Type="http://schemas.openxmlformats.org/officeDocument/2006/relationships/hyperlink" Target="#&#3619;&#3634;&#3618;&#3585;&#3634;&#3619;&#3586;&#3657;&#3629;&#3617;&#3641;&#3621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586;&#3657;&#3629;&#3617;&#3641;&#3621; BMI'!A1"/><Relationship Id="rId1" Type="http://schemas.openxmlformats.org/officeDocument/2006/relationships/hyperlink" Target="#&#3649;&#3604;&#3594;&#3610;&#3629;&#3619;&#3660;&#3604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619;&#3634;&#3618;&#3585;&#3634;&#3619;&#3586;&#3657;&#3629;&#3617;&#3641;&#3621;!A1"/><Relationship Id="rId1" Type="http://schemas.openxmlformats.org/officeDocument/2006/relationships/hyperlink" Target="#&#3649;&#3604;&#3594;&#3610;&#3629;&#3619;&#3660;&#3604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สปินเนอร์เป็นนิ้ว" descr="เพิ่มหรือลดความสูงเป็นฟุตในเซลล์ D8&#10;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สปินเนอร์เท้า" descr="&#10;เพิ่มหรือลดส่วนสูงเป็นนิ้วในเซลล์ E8&#10;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แผนภูมิน้ำหนัก" descr="แผนภูมิแท่งที่ติดตามแนวโน้มน้ำหนัก" title="น้ำหนัก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แผนภูมิการเผาผลาญแคลอรี" descr="แผนภูมิเส้นที่ติดตามแคลอรีที่เผาผลาญ" title="แคลอรีที่เผาผลาญ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แผนภูมิ BP" descr="แผนภูมิแสดงแนวโน้มความดันโลหิต" title="แผนภูมิ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9526</xdr:rowOff>
    </xdr:to>
    <xdr:graphicFrame macro="">
      <xdr:nvGraphicFramePr>
        <xdr:cNvPr id="10" name="แผนภูมิ HR และ RR" descr="แผนภูมิแสดงแนวโน้มอัตราการเต้นของหัวใจและอัตราการหายใจขณะพัก" title="แผนภูมิ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แผนภูมิความคืบหน้า" descr="&#10;แผนภูมิคอลัมน์เดี่ยวติดตามความคืบหน้าของการลดน้ำหนัก&#10;" title="แผนภูมิความคืบหน้า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แผนภูมิน้ำ" descr="แผนภูมิติดตามการบริโภคน้ำเป็นออนซ์" title="การบริโภคน้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กลุ่ม 5" descr="&quot;&quot;" title="ภาพการนำทาง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รูปร่างอัตโนมัติ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สี่เหลี่ยม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สี่เหลี่ยม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รูปแบบอิสระ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รูปแบบอิสระ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รูปแบบอิสระ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ตัวติดตามการลดน้ำหนัก" descr="ปุ่มนำทาง" title="ตัวติดตามการลดน้ำหนัก"/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2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ตัวติดตามการลดน้ำหนัก</a:t>
          </a:r>
          <a:endParaRPr lang="en-US" sz="1100" b="1">
            <a:solidFill>
              <a:schemeClr val="accent2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" textlink="">
      <xdr:nvSpPr>
        <xdr:cNvPr id="29" name="ป้อนข้อมูล" descr="ปุ่มนำทาง" title="ป้อนข้อมูล">
          <a:hlinkClick xmlns:r="http://schemas.openxmlformats.org/officeDocument/2006/relationships" r:id="rId7" tooltip="คลิกเพื่อดูแผ่นงาน การป้อนข้อมูล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รายการข้อมูล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468692</xdr:colOff>
      <xdr:row>3</xdr:row>
      <xdr:rowOff>16853</xdr:rowOff>
    </xdr:to>
    <xdr:sp macro="" textlink="">
      <xdr:nvSpPr>
        <xdr:cNvPr id="30" name="ข้อมูล BMI" descr="ปุ่มนำทาง&#10;" title="ข้อมูล BMI">
          <a:hlinkClick xmlns:r="http://schemas.openxmlformats.org/officeDocument/2006/relationships" r:id="rId8" tooltip="คลิกเพื่อดูแผ่นงาน ดัชนีมวลกาย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ข้อมูล </a:t>
          </a:r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BMI</a:t>
          </a: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แผนภูมิการบริโภค2" descr="แผนภูมิโดนัทที่ติดตามการบริโภค เช่น โปรตีน คาร์โบไฮเดรต ไขมัน น้ำตาล น้ำ และอื่นๆ" title="แนวโน้มการบริโภค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523875</xdr:colOff>
      <xdr:row>3</xdr:row>
      <xdr:rowOff>60338</xdr:rowOff>
    </xdr:to>
    <xdr:grpSp>
      <xdr:nvGrpSpPr>
        <xdr:cNvPr id="17" name="ภาพการนำทาง" descr="&quot;&quot;" title="ภาพการนำทาง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รูปแบบอิสระ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รูปร่างอัตโนมัติ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สี่เหลี่ยม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สี่เหลี่ยม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รูปแบบอิสระ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รูปแบบอิสระ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ตัวติดตามการลดน้ำหนัก" descr="ปุ่มนำทาง" title="ตัวติดตามการลดน้ำหนัก">
          <a:hlinkClick xmlns:r="http://schemas.openxmlformats.org/officeDocument/2006/relationships" r:id="rId1" tooltip="คลิกเพื่อดูแผ่นงาน แดชบอร์ด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ตัวติดตามการลดน้ำหนัก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3</xdr:col>
      <xdr:colOff>1064441</xdr:colOff>
      <xdr:row>1</xdr:row>
      <xdr:rowOff>9757</xdr:rowOff>
    </xdr:from>
    <xdr:to>
      <xdr:col>5</xdr:col>
      <xdr:colOff>205829</xdr:colOff>
      <xdr:row>3</xdr:row>
      <xdr:rowOff>18625</xdr:rowOff>
    </xdr:to>
    <xdr:sp macro="" textlink="">
      <xdr:nvSpPr>
        <xdr:cNvPr id="19" name="ป้อนข้อมูล" descr="ปุ่มนำทาง" title="ป้อนข้อมูล"/>
        <xdr:cNvSpPr/>
      </xdr:nvSpPr>
      <xdr:spPr>
        <a:xfrm>
          <a:off x="3121841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2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รายการข้อมูล</a:t>
          </a:r>
          <a:endParaRPr lang="en-US" sz="1100" b="1">
            <a:solidFill>
              <a:schemeClr val="accent2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5</xdr:col>
      <xdr:colOff>367613</xdr:colOff>
      <xdr:row>1</xdr:row>
      <xdr:rowOff>11071</xdr:rowOff>
    </xdr:from>
    <xdr:to>
      <xdr:col>6</xdr:col>
      <xdr:colOff>556958</xdr:colOff>
      <xdr:row>3</xdr:row>
      <xdr:rowOff>19939</xdr:rowOff>
    </xdr:to>
    <xdr:sp macro="" textlink="">
      <xdr:nvSpPr>
        <xdr:cNvPr id="20" name="ข้อมูล BMI" descr="ปุ่มนำทาง" title="ข้อมูล BMI">
          <a:hlinkClick xmlns:r="http://schemas.openxmlformats.org/officeDocument/2006/relationships" r:id="rId2" tooltip="คลิกเพื่อดูแผ่นงาน ดัชนีมวลกาย"/>
        </xdr:cNvPr>
        <xdr:cNvSpPr/>
      </xdr:nvSpPr>
      <xdr:spPr>
        <a:xfrm>
          <a:off x="4663388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ข้อมูล </a:t>
          </a:r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BMI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ภาพการนำทาง" descr="&quot;&quot;" title="ภาพการนำทาง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รูปแบบอิสระ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รูปร่างอัตโนมัติ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สี่เหลี่ยม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รูปแบบอิสระ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สี่เหลี่ยม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รูปแบบอิสระ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ตัวติดตามการลดน้ำหนัก" descr="ปุ่มนำทาง" title="ตัวติดตามการลดน้ำหนัก">
          <a:hlinkClick xmlns:r="http://schemas.openxmlformats.org/officeDocument/2006/relationships" r:id="rId1" tooltip="คลิกเพื่อดูแผ่นงาน แดชบอร์ด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ตัวติดตามการลดน้ำหนัก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 macro="" textlink="">
      <xdr:nvSpPr>
        <xdr:cNvPr id="13" name="ป้อนข้อมูล" descr="ปุ่มนำทาง" title="ป้อนข้อมูล">
          <a:hlinkClick xmlns:r="http://schemas.openxmlformats.org/officeDocument/2006/relationships" r:id="rId2" tooltip="คลิกเพื่อดูแผ่นงาน การป้อนข้อมูล"/>
        </xdr:cNvPr>
        <xdr:cNvSpPr/>
      </xdr:nvSpPr>
      <xdr:spPr>
        <a:xfrm>
          <a:off x="311679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3">
                  <a:lumMod val="60000"/>
                  <a:lumOff val="4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รายการข้อมูล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ข้อมูล BMI" descr="ปุ่มนำทาง" title="ข้อมูล BMI"/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100" b="1">
              <a:solidFill>
                <a:schemeClr val="accent2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ข้อมูล </a:t>
          </a:r>
          <a:r>
            <a:rPr lang="en-US" sz="1100" b="1">
              <a:solidFill>
                <a:schemeClr val="accent2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BMI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เคล็ดลับ BMI" descr="เคล็ดลับและข้อมูลเกี่ยวกับ BMI" title="รูปร่าง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กลุ่ม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รูปแบบอิสระ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รูปแบบอิสระ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คำบรรยายภาพแบบสี่เหลี่ยม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Leelawadee" panose="020B0502040204020203" pitchFamily="34" charset="-34"/>
                <a:cs typeface="Leelawadee" panose="020B0502040204020203" pitchFamily="34" charset="-34"/>
              </a:rPr>
              <a:t>BMI: </a:t>
            </a:r>
            <a:r>
              <a:rPr kumimoji="0" lang="th-TH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Leelawadee" panose="020B0502040204020203" pitchFamily="34" charset="-34"/>
                <a:cs typeface="Leelawadee" panose="020B0502040204020203" pitchFamily="34" charset="-34"/>
              </a:rPr>
              <a:t>ดัชนีมวลรวมของร่างกายคือการวัดไขมันในร่างกายเทียบกับน้ำหนักและส่วนสูง ซึ่งโดยทั่วไปแล้วใช้กับผู้ใหญ่ทั้งเพศหญิงและเพศชาย เป็นวิธีเดียวในการคำนวณน้ำหนักของร่างกายและไม่พิจารณาถึงลักษณะ โครงสร้าง สุขภาพในปัจจุบัน การงดอาหาร หรือการออกกำลังกายของร่างกายของคุณ นี่เป็นเพียงแนวทางเท่านั้น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ข้อมูล" displayName="ข้อมูล" ref="B6:M21" headerRowDxfId="19" dataDxfId="18" totalsRowDxfId="17">
  <autoFilter ref="B6:M21"/>
  <tableColumns count="12">
    <tableColumn id="1" name="วันที่" totalsRowLabel="Total" dataDxfId="0"/>
    <tableColumn id="2" name="น้ำหนัก" dataDxfId="16"/>
    <tableColumn id="3" name="แคลอรี่ที่เผาผลาญได้" dataDxfId="15"/>
    <tableColumn id="4" name="โปรตีน" dataDxfId="14"/>
    <tableColumn id="5" name="คาร์โบไฮเดรต" dataDxfId="13"/>
    <tableColumn id="6" name="ไขมัน" dataDxfId="12"/>
    <tableColumn id="7" name="น้ำตาล" dataDxfId="11"/>
    <tableColumn id="8" name="น้ำ (ออนซ์)" dataDxfId="10"/>
    <tableColumn id="9" name="ความดันโลหิตช่วงหัวใจบีบตัว" dataDxfId="9"/>
    <tableColumn id="10" name="ความดันโลหิตช่วงหัวใจคลาย" dataDxfId="8"/>
    <tableColumn id="11" name="อัตราการเต้นของหัวใจขณะพัก" dataDxfId="7"/>
    <tableColumn id="12" name="อัตราการหายใจ" totalsRowFunction="sum" dataDxfId="6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ตาราง" altTextSummary="ใช้ตารางนี้เพื่อใส่ข้อมูลของคุณ"/>
    </ext>
  </extLst>
</table>
</file>

<file path=xl/tables/table2.xml><?xml version="1.0" encoding="utf-8"?>
<table xmlns="http://schemas.openxmlformats.org/spreadsheetml/2006/main" id="2" name="ข้อมูล_BMI" displayName="ข้อมูล_BMI" ref="B6:D12" totalsRowShown="0" headerRowDxfId="5" dataDxfId="4">
  <autoFilter ref="B6:D12"/>
  <tableColumns count="3">
    <tableColumn id="1" name="ประเภท BMI" dataDxfId="3"/>
    <tableColumn id="2" name="ค่าต่ำสุด" dataDxfId="2"/>
    <tableColumn id="3" name="ค่าสูงสุด" dataDxfId="1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ตาราง BMI" altTextSummary="คำนวณค่า BMI ได้หลากหลายเกณฑ์ เช่น น้ำหนักต่ำกว่าปกติ น้ำหนักปกติ น้ำหนักเกิน และเป็นโรคอ้วน พร้อมกับน้ำหนักต่ำสุดและสูงสุดของแต่ละเกณฑ์"/>
    </ext>
  </extLst>
</table>
</file>

<file path=xl/theme/theme1.xml><?xml version="1.0" encoding="utf-8"?>
<a:theme xmlns:a="http://schemas.openxmlformats.org/drawingml/2006/main" name="Spring">
  <a:themeElements>
    <a:clrScheme name="Weight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/>
  <cols>
    <col min="1" max="1" width="4.125" style="5" customWidth="1"/>
    <col min="2" max="2" width="19.875" style="5" customWidth="1"/>
    <col min="3" max="3" width="12.875" style="5" customWidth="1"/>
    <col min="4" max="4" width="8.875" style="5" customWidth="1"/>
    <col min="5" max="5" width="10.625" style="5" customWidth="1"/>
    <col min="6" max="6" width="5.25" style="5" customWidth="1"/>
    <col min="7" max="7" width="9" style="5"/>
    <col min="8" max="8" width="7.25" style="5" customWidth="1"/>
    <col min="9" max="9" width="8.5" style="5" customWidth="1"/>
    <col min="10" max="11" width="10.25" style="5" customWidth="1"/>
    <col min="12" max="16384" width="9" style="5"/>
  </cols>
  <sheetData>
    <row r="1" spans="2:11" s="1" customFormat="1" ht="13.5" customHeight="1"/>
    <row r="2" spans="2:11" s="1" customFormat="1" ht="13.5" customHeight="1"/>
    <row r="3" spans="2:11" s="1" customFormat="1" ht="13.5" customHeight="1"/>
    <row r="5" spans="2:11" ht="21" customHeight="1" thickBot="1">
      <c r="B5" s="39" t="s">
        <v>4</v>
      </c>
      <c r="C5" s="39"/>
      <c r="D5" s="39"/>
      <c r="E5" s="39"/>
      <c r="F5" s="2"/>
      <c r="G5" s="3" t="s">
        <v>5</v>
      </c>
      <c r="H5" s="3"/>
      <c r="I5" s="3"/>
      <c r="J5" s="4"/>
      <c r="K5" s="4"/>
    </row>
    <row r="6" spans="2:11" ht="13.5" customHeight="1" thickTop="1">
      <c r="J6" s="37">
        <f>PercentThere</f>
        <v>0.36666666666666664</v>
      </c>
      <c r="K6" s="37"/>
    </row>
    <row r="7" spans="2:11" ht="16.5" customHeight="1">
      <c r="B7" s="6" t="s">
        <v>6</v>
      </c>
      <c r="C7" s="7" t="s">
        <v>7</v>
      </c>
      <c r="D7" s="7" t="s">
        <v>8</v>
      </c>
      <c r="E7" s="8"/>
      <c r="J7" s="38"/>
      <c r="K7" s="38"/>
    </row>
    <row r="8" spans="2:11" ht="19.5" customHeight="1">
      <c r="B8" s="48">
        <v>41061</v>
      </c>
      <c r="C8" s="9">
        <v>210</v>
      </c>
      <c r="D8" s="23">
        <v>5</v>
      </c>
      <c r="E8" s="24">
        <v>10</v>
      </c>
      <c r="J8" s="38"/>
      <c r="K8" s="38"/>
    </row>
    <row r="9" spans="2:11" ht="9" customHeight="1">
      <c r="J9" s="38"/>
      <c r="K9" s="38"/>
    </row>
    <row r="10" spans="2:11" ht="18" customHeight="1">
      <c r="B10" s="41" t="s">
        <v>39</v>
      </c>
      <c r="C10" s="41"/>
      <c r="D10" s="10" t="s">
        <v>0</v>
      </c>
      <c r="J10" s="40" t="str">
        <f>IF(J6&gt;=1,"ยินดีด้วย!","มาถึงขนาดนี้แล้ว!")</f>
        <v>มาถึงขนาดนี้แล้ว!</v>
      </c>
      <c r="K10" s="40"/>
    </row>
    <row r="11" spans="2:11" ht="25.5">
      <c r="B11" s="11">
        <f>D8*12+E8</f>
        <v>70</v>
      </c>
      <c r="D11" s="11">
        <f>(Weight/Height^2)*703</f>
        <v>30.12857142857143</v>
      </c>
    </row>
    <row r="12" spans="2:11" ht="9" customHeight="1"/>
    <row r="13" spans="2:11">
      <c r="B13" s="7" t="s">
        <v>9</v>
      </c>
      <c r="C13" s="12" t="s">
        <v>10</v>
      </c>
      <c r="D13" s="13"/>
      <c r="E13" s="8"/>
    </row>
    <row r="14" spans="2:11" ht="18.75">
      <c r="B14" s="14">
        <v>180</v>
      </c>
      <c r="C14" s="15">
        <v>8</v>
      </c>
      <c r="D14" s="35" t="s">
        <v>37</v>
      </c>
      <c r="E14" s="36"/>
    </row>
    <row r="15" spans="2:11" ht="9" customHeight="1"/>
    <row r="16" spans="2:11">
      <c r="B16" s="16" t="s">
        <v>11</v>
      </c>
      <c r="C16" s="17"/>
      <c r="D16" s="16" t="s">
        <v>12</v>
      </c>
      <c r="E16" s="16"/>
    </row>
    <row r="17" spans="2:11" ht="25.5">
      <c r="B17" s="49">
        <f>B8+D17</f>
        <v>41301</v>
      </c>
      <c r="C17" s="49"/>
      <c r="D17" s="11">
        <f>C14*LOOKUP(D14,{"วัน","เดือน","สัปดาห์"},{1,30,7})</f>
        <v>240</v>
      </c>
      <c r="F17" s="18" t="s">
        <v>1</v>
      </c>
      <c r="G17" s="18" t="s">
        <v>2</v>
      </c>
    </row>
    <row r="18" spans="2:11">
      <c r="F18" s="19">
        <f>StartDate</f>
        <v>41061</v>
      </c>
      <c r="G18" s="20">
        <f>(Weight-TargetWeight)</f>
        <v>30</v>
      </c>
    </row>
    <row r="19" spans="2:11">
      <c r="F19" s="19">
        <f>TargetDate</f>
        <v>41301</v>
      </c>
      <c r="G19" s="21">
        <f>((Weight-TargetWeight)-(LastWeight-TargetWeight))/(Weight-TargetWeight)</f>
        <v>0.36666666666666664</v>
      </c>
    </row>
    <row r="20" spans="2:11" ht="21" customHeight="1" thickBot="1">
      <c r="B20" s="22" t="s">
        <v>13</v>
      </c>
      <c r="C20" s="22"/>
      <c r="D20" s="22"/>
      <c r="E20" s="22"/>
      <c r="F20" s="22"/>
      <c r="G20" s="22"/>
      <c r="H20" s="22"/>
      <c r="I20" s="2"/>
      <c r="J20" s="2"/>
      <c r="K20" s="2"/>
    </row>
    <row r="21" spans="2:11" ht="13.5" thickTop="1"/>
    <row r="30" spans="2:11" ht="21" customHeight="1" thickBot="1">
      <c r="B30" s="22" t="s">
        <v>14</v>
      </c>
      <c r="C30" s="22"/>
      <c r="D30" s="22"/>
      <c r="E30" s="22"/>
      <c r="F30" s="22"/>
      <c r="G30" s="22"/>
      <c r="H30" s="22"/>
      <c r="I30" s="2"/>
      <c r="J30" s="2"/>
      <c r="K30" s="2"/>
    </row>
    <row r="31" spans="2:11" ht="13.5" thickTop="1"/>
    <row r="34" spans="2:11">
      <c r="B34" s="18" t="str">
        <f>TEXT(C34/SUM($C$34:$C$38),"0%")&amp;" "&amp;ข้อมูล[[#Headers],[โปรตีน]]</f>
        <v>13% โปรตีน</v>
      </c>
      <c r="C34" s="18">
        <f>SUM(ข้อมูล[โปรตีน])</f>
        <v>915</v>
      </c>
      <c r="D34" s="18"/>
      <c r="E34" s="18"/>
    </row>
    <row r="35" spans="2:11">
      <c r="B35" s="18" t="str">
        <f>TEXT(C35/SUM($C$34:$C$38),"0%")&amp;" "&amp;ข้อมูล[[#Headers],[คาร์โบไฮเดรต]]</f>
        <v>51% คาร์โบไฮเดรต</v>
      </c>
      <c r="C35" s="18">
        <f>SUM(ข้อมูล[คาร์โบไฮเดรต])</f>
        <v>3460</v>
      </c>
      <c r="D35" s="18"/>
      <c r="E35" s="18"/>
    </row>
    <row r="36" spans="2:11">
      <c r="B36" s="18" t="str">
        <f>TEXT(C36/SUM($C$34:$C$38),"0%")&amp;" "&amp;ข้อมูล[[#Headers],[ไขมัน]]</f>
        <v>11% ไขมัน</v>
      </c>
      <c r="C36" s="18">
        <f>SUM(ข้อมูล[ไขมัน])</f>
        <v>745</v>
      </c>
      <c r="D36" s="18"/>
      <c r="E36" s="18"/>
    </row>
    <row r="37" spans="2:11">
      <c r="B37" s="18" t="str">
        <f>TEXT(C37/SUM($C$34:$C$38),"0%")&amp;" "&amp;ข้อมูล[[#Headers],[น้ำตาล]]</f>
        <v>10% น้ำตาล</v>
      </c>
      <c r="C37" s="18">
        <f>SUM(ข้อมูล[น้ำตาล])</f>
        <v>675</v>
      </c>
      <c r="D37" s="18"/>
      <c r="E37" s="18"/>
    </row>
    <row r="38" spans="2:11">
      <c r="B38" s="18" t="str">
        <f>TEXT(C38/SUM($C$34:$C$38),"0%")&amp;" "&amp;ข้อมูล[[#Headers],[น้ำ (ออนซ์)]]</f>
        <v>15% น้ำ (ออนซ์)</v>
      </c>
      <c r="C38" s="18">
        <f>SUM(ข้อมูล[น้ำ (ออนซ์)])</f>
        <v>1018</v>
      </c>
      <c r="D38" s="18"/>
      <c r="E38" s="18"/>
    </row>
    <row r="41" spans="2:11" ht="13.5" thickBot="1">
      <c r="B41" s="22" t="s">
        <v>3</v>
      </c>
      <c r="C41" s="22"/>
      <c r="D41" s="22"/>
      <c r="E41" s="22"/>
      <c r="F41" s="22"/>
      <c r="G41" s="22"/>
      <c r="H41" s="22"/>
      <c r="I41" s="2"/>
      <c r="J41" s="2"/>
      <c r="K41" s="2"/>
    </row>
    <row r="42" spans="2:11" ht="13.5" thickTop="1"/>
  </sheetData>
  <mergeCells count="6">
    <mergeCell ref="B17:C17"/>
    <mergeCell ref="D14:E14"/>
    <mergeCell ref="J6:K9"/>
    <mergeCell ref="B5:E5"/>
    <mergeCell ref="J10:K10"/>
    <mergeCell ref="B10:C10"/>
  </mergeCells>
  <phoneticPr fontId="21"/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"วัน,เดือน,สัปดาห์"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สปินเนอร์เป็นนิ้ว">
              <controlPr defaultSize="0" print="0" autoPict="0" altText="เพิ่มหรือลดความสูงเป็นฟุตในเซลล์ D8_x000d__x000a_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สปินเนอร์เท้า">
              <controlPr defaultSize="0" print="0" autoPict="0" altText="_x000d__x000a_เพิ่มหรือลดส่วนสูงเป็นนิ้วในเซลล์ E8_x000d__x000a_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/>
  <cols>
    <col min="1" max="1" width="4.125" style="25" customWidth="1"/>
    <col min="2" max="2" width="12.375" style="25" customWidth="1"/>
    <col min="3" max="3" width="10.5" style="25" customWidth="1"/>
    <col min="4" max="4" width="20.25" style="25" customWidth="1"/>
    <col min="5" max="5" width="9.125" style="25" customWidth="1"/>
    <col min="6" max="6" width="12.875" style="25" customWidth="1"/>
    <col min="7" max="7" width="7.625" style="25" customWidth="1"/>
    <col min="8" max="8" width="10.25" style="25" customWidth="1"/>
    <col min="9" max="9" width="10.625" style="25" customWidth="1"/>
    <col min="10" max="10" width="23.25" style="25" customWidth="1"/>
    <col min="11" max="11" width="22.875" style="25" customWidth="1"/>
    <col min="12" max="12" width="24.875" style="25" customWidth="1"/>
    <col min="13" max="13" width="14.375" style="25" customWidth="1"/>
    <col min="14" max="16384" width="9" style="25"/>
  </cols>
  <sheetData>
    <row r="1" spans="2:13" s="1" customFormat="1" ht="13.5" customHeight="1"/>
    <row r="2" spans="2:13" s="1" customFormat="1" ht="13.5" customHeight="1"/>
    <row r="3" spans="2:13" s="1" customFormat="1" ht="13.5" customHeight="1"/>
    <row r="5" spans="2:13" ht="20.25" customHeight="1">
      <c r="E5" s="42" t="s">
        <v>15</v>
      </c>
      <c r="F5" s="43"/>
      <c r="G5" s="43"/>
      <c r="H5" s="43"/>
      <c r="I5" s="43"/>
      <c r="J5" s="44" t="s">
        <v>16</v>
      </c>
      <c r="K5" s="45"/>
      <c r="L5" s="45"/>
      <c r="M5" s="46"/>
    </row>
    <row r="6" spans="2:13" ht="20.25" customHeight="1">
      <c r="B6" s="26" t="s">
        <v>17</v>
      </c>
      <c r="C6" s="26" t="s">
        <v>18</v>
      </c>
      <c r="D6" s="26" t="s">
        <v>19</v>
      </c>
      <c r="E6" s="27" t="s">
        <v>20</v>
      </c>
      <c r="F6" s="27" t="s">
        <v>21</v>
      </c>
      <c r="G6" s="27" t="s">
        <v>22</v>
      </c>
      <c r="H6" s="27" t="s">
        <v>23</v>
      </c>
      <c r="I6" s="27" t="s">
        <v>38</v>
      </c>
      <c r="J6" s="28" t="s">
        <v>24</v>
      </c>
      <c r="K6" s="28" t="s">
        <v>25</v>
      </c>
      <c r="L6" s="28" t="s">
        <v>26</v>
      </c>
      <c r="M6" s="28" t="s">
        <v>27</v>
      </c>
    </row>
    <row r="7" spans="2:13" ht="20.25" customHeight="1">
      <c r="B7" s="50">
        <v>41061</v>
      </c>
      <c r="C7" s="17">
        <v>205</v>
      </c>
      <c r="D7" s="17">
        <v>1500</v>
      </c>
      <c r="E7" s="29">
        <v>50</v>
      </c>
      <c r="F7" s="29">
        <v>200</v>
      </c>
      <c r="G7" s="29">
        <v>20</v>
      </c>
      <c r="H7" s="29">
        <v>50</v>
      </c>
      <c r="I7" s="29">
        <v>50</v>
      </c>
      <c r="J7" s="30">
        <v>125</v>
      </c>
      <c r="K7" s="30">
        <v>75</v>
      </c>
      <c r="L7" s="30">
        <v>65</v>
      </c>
      <c r="M7" s="30">
        <v>10</v>
      </c>
    </row>
    <row r="8" spans="2:13" ht="20.25" customHeight="1">
      <c r="B8" s="50">
        <v>41062</v>
      </c>
      <c r="C8" s="17">
        <v>203</v>
      </c>
      <c r="D8" s="17">
        <v>2000</v>
      </c>
      <c r="E8" s="29">
        <v>60</v>
      </c>
      <c r="F8" s="29">
        <v>200</v>
      </c>
      <c r="G8" s="29">
        <v>40</v>
      </c>
      <c r="H8" s="29">
        <v>40</v>
      </c>
      <c r="I8" s="29">
        <v>64</v>
      </c>
      <c r="J8" s="30">
        <v>125</v>
      </c>
      <c r="K8" s="30">
        <v>75</v>
      </c>
      <c r="L8" s="30">
        <v>63</v>
      </c>
      <c r="M8" s="30">
        <v>10</v>
      </c>
    </row>
    <row r="9" spans="2:13" ht="20.25" customHeight="1">
      <c r="B9" s="50">
        <v>41063</v>
      </c>
      <c r="C9" s="17">
        <v>202</v>
      </c>
      <c r="D9" s="17">
        <v>2000</v>
      </c>
      <c r="E9" s="29">
        <v>55</v>
      </c>
      <c r="F9" s="29">
        <v>220</v>
      </c>
      <c r="G9" s="29">
        <v>25</v>
      </c>
      <c r="H9" s="29">
        <v>35</v>
      </c>
      <c r="I9" s="29">
        <v>64</v>
      </c>
      <c r="J9" s="30">
        <v>124</v>
      </c>
      <c r="K9" s="30">
        <v>75</v>
      </c>
      <c r="L9" s="30">
        <v>65</v>
      </c>
      <c r="M9" s="30">
        <v>10</v>
      </c>
    </row>
    <row r="10" spans="2:13" ht="20.25" customHeight="1">
      <c r="B10" s="50">
        <v>41064</v>
      </c>
      <c r="C10" s="17">
        <v>202</v>
      </c>
      <c r="D10" s="17">
        <v>2000</v>
      </c>
      <c r="E10" s="29">
        <v>55</v>
      </c>
      <c r="F10" s="29">
        <v>260</v>
      </c>
      <c r="G10" s="29">
        <v>45</v>
      </c>
      <c r="H10" s="29">
        <v>45</v>
      </c>
      <c r="I10" s="29">
        <v>55</v>
      </c>
      <c r="J10" s="30">
        <v>135</v>
      </c>
      <c r="K10" s="30">
        <v>70</v>
      </c>
      <c r="L10" s="30">
        <v>60</v>
      </c>
      <c r="M10" s="30">
        <v>10</v>
      </c>
    </row>
    <row r="11" spans="2:13" ht="20.25" customHeight="1">
      <c r="B11" s="50">
        <v>41065</v>
      </c>
      <c r="C11" s="17">
        <v>201</v>
      </c>
      <c r="D11" s="17">
        <v>1500</v>
      </c>
      <c r="E11" s="29">
        <v>60</v>
      </c>
      <c r="F11" s="29">
        <v>250</v>
      </c>
      <c r="G11" s="29">
        <v>70</v>
      </c>
      <c r="H11" s="29">
        <v>35</v>
      </c>
      <c r="I11" s="29">
        <v>100</v>
      </c>
      <c r="J11" s="30">
        <v>130</v>
      </c>
      <c r="K11" s="30">
        <v>75</v>
      </c>
      <c r="L11" s="30">
        <v>60</v>
      </c>
      <c r="M11" s="30">
        <v>10</v>
      </c>
    </row>
    <row r="12" spans="2:13" ht="20.25" customHeight="1">
      <c r="B12" s="50">
        <v>41066</v>
      </c>
      <c r="C12" s="17">
        <v>200</v>
      </c>
      <c r="D12" s="17">
        <v>1400</v>
      </c>
      <c r="E12" s="29">
        <v>50</v>
      </c>
      <c r="F12" s="29">
        <v>195</v>
      </c>
      <c r="G12" s="29">
        <v>45</v>
      </c>
      <c r="H12" s="29">
        <v>40</v>
      </c>
      <c r="I12" s="29">
        <v>90</v>
      </c>
      <c r="J12" s="30">
        <v>120</v>
      </c>
      <c r="K12" s="30">
        <v>75</v>
      </c>
      <c r="L12" s="30">
        <v>65</v>
      </c>
      <c r="M12" s="30">
        <v>10</v>
      </c>
    </row>
    <row r="13" spans="2:13" ht="20.25" customHeight="1">
      <c r="B13" s="50">
        <v>41067</v>
      </c>
      <c r="C13" s="17">
        <v>202</v>
      </c>
      <c r="D13" s="17">
        <v>2000</v>
      </c>
      <c r="E13" s="29">
        <v>45</v>
      </c>
      <c r="F13" s="29">
        <v>185</v>
      </c>
      <c r="G13" s="29">
        <v>75</v>
      </c>
      <c r="H13" s="29">
        <v>50</v>
      </c>
      <c r="I13" s="29">
        <v>65</v>
      </c>
      <c r="J13" s="30">
        <v>120</v>
      </c>
      <c r="K13" s="30">
        <v>75</v>
      </c>
      <c r="L13" s="30">
        <v>65</v>
      </c>
      <c r="M13" s="30">
        <v>10</v>
      </c>
    </row>
    <row r="14" spans="2:13" ht="20.25" customHeight="1">
      <c r="B14" s="50">
        <v>41068</v>
      </c>
      <c r="C14" s="17">
        <v>200</v>
      </c>
      <c r="D14" s="17">
        <v>1100</v>
      </c>
      <c r="E14" s="29">
        <v>60</v>
      </c>
      <c r="F14" s="29">
        <v>250</v>
      </c>
      <c r="G14" s="29">
        <v>75</v>
      </c>
      <c r="H14" s="29">
        <v>50</v>
      </c>
      <c r="I14" s="29">
        <v>60</v>
      </c>
      <c r="J14" s="30">
        <v>130</v>
      </c>
      <c r="K14" s="30">
        <v>70</v>
      </c>
      <c r="L14" s="30">
        <v>65</v>
      </c>
      <c r="M14" s="30">
        <v>10</v>
      </c>
    </row>
    <row r="15" spans="2:13" ht="20.25" customHeight="1">
      <c r="B15" s="50">
        <v>41069</v>
      </c>
      <c r="C15" s="17">
        <v>199</v>
      </c>
      <c r="D15" s="17">
        <v>1100</v>
      </c>
      <c r="E15" s="29">
        <v>80</v>
      </c>
      <c r="F15" s="29">
        <v>280</v>
      </c>
      <c r="G15" s="29">
        <v>40</v>
      </c>
      <c r="H15" s="29">
        <v>50</v>
      </c>
      <c r="I15" s="29">
        <v>100</v>
      </c>
      <c r="J15" s="30">
        <v>130</v>
      </c>
      <c r="K15" s="30">
        <v>75</v>
      </c>
      <c r="L15" s="30">
        <v>65</v>
      </c>
      <c r="M15" s="30">
        <v>10</v>
      </c>
    </row>
    <row r="16" spans="2:13" ht="20.25" customHeight="1">
      <c r="B16" s="50">
        <v>41070</v>
      </c>
      <c r="C16" s="17">
        <v>197</v>
      </c>
      <c r="D16" s="17">
        <v>1800</v>
      </c>
      <c r="E16" s="29">
        <v>65</v>
      </c>
      <c r="F16" s="29">
        <v>185</v>
      </c>
      <c r="G16" s="29">
        <v>60</v>
      </c>
      <c r="H16" s="29">
        <v>25</v>
      </c>
      <c r="I16" s="29">
        <v>45</v>
      </c>
      <c r="J16" s="30">
        <v>130</v>
      </c>
      <c r="K16" s="30">
        <v>75</v>
      </c>
      <c r="L16" s="30">
        <v>60</v>
      </c>
      <c r="M16" s="30">
        <v>10</v>
      </c>
    </row>
    <row r="17" spans="2:13" ht="20.25" customHeight="1">
      <c r="B17" s="50">
        <v>41071</v>
      </c>
      <c r="C17" s="17">
        <v>195</v>
      </c>
      <c r="D17" s="17">
        <v>2000</v>
      </c>
      <c r="E17" s="29">
        <v>75</v>
      </c>
      <c r="F17" s="29">
        <v>240</v>
      </c>
      <c r="G17" s="29">
        <v>65</v>
      </c>
      <c r="H17" s="29">
        <v>65</v>
      </c>
      <c r="I17" s="29">
        <v>90</v>
      </c>
      <c r="J17" s="30">
        <v>125</v>
      </c>
      <c r="K17" s="30">
        <v>75</v>
      </c>
      <c r="L17" s="30">
        <v>55</v>
      </c>
      <c r="M17" s="30">
        <v>10</v>
      </c>
    </row>
    <row r="18" spans="2:13" ht="20.25" customHeight="1">
      <c r="B18" s="50">
        <v>41072</v>
      </c>
      <c r="C18" s="17">
        <v>196</v>
      </c>
      <c r="D18" s="17">
        <v>2000</v>
      </c>
      <c r="E18" s="29">
        <v>60</v>
      </c>
      <c r="F18" s="29">
        <v>290</v>
      </c>
      <c r="G18" s="29">
        <v>60</v>
      </c>
      <c r="H18" s="29">
        <v>50</v>
      </c>
      <c r="I18" s="29">
        <v>50</v>
      </c>
      <c r="J18" s="30">
        <v>130</v>
      </c>
      <c r="K18" s="30">
        <v>75</v>
      </c>
      <c r="L18" s="30">
        <v>65</v>
      </c>
      <c r="M18" s="30">
        <v>10</v>
      </c>
    </row>
    <row r="19" spans="2:13" ht="20.25" customHeight="1">
      <c r="B19" s="50">
        <v>41073</v>
      </c>
      <c r="C19" s="17">
        <v>194</v>
      </c>
      <c r="D19" s="17">
        <v>1300</v>
      </c>
      <c r="E19" s="29">
        <v>75</v>
      </c>
      <c r="F19" s="29">
        <v>245</v>
      </c>
      <c r="G19" s="29">
        <v>75</v>
      </c>
      <c r="H19" s="29">
        <v>30</v>
      </c>
      <c r="I19" s="29">
        <v>55</v>
      </c>
      <c r="J19" s="30">
        <v>120</v>
      </c>
      <c r="K19" s="30">
        <v>75</v>
      </c>
      <c r="L19" s="30">
        <v>60</v>
      </c>
      <c r="M19" s="30">
        <v>10</v>
      </c>
    </row>
    <row r="20" spans="2:13" ht="20.25" customHeight="1">
      <c r="B20" s="50">
        <v>41074</v>
      </c>
      <c r="C20" s="17">
        <v>192</v>
      </c>
      <c r="D20" s="17">
        <v>1100</v>
      </c>
      <c r="E20" s="29">
        <v>65</v>
      </c>
      <c r="F20" s="29">
        <v>275</v>
      </c>
      <c r="G20" s="29">
        <v>25</v>
      </c>
      <c r="H20" s="29">
        <v>35</v>
      </c>
      <c r="I20" s="29">
        <v>75</v>
      </c>
      <c r="J20" s="30">
        <v>125</v>
      </c>
      <c r="K20" s="30">
        <v>75</v>
      </c>
      <c r="L20" s="30">
        <v>60</v>
      </c>
      <c r="M20" s="30">
        <v>10</v>
      </c>
    </row>
    <row r="21" spans="2:13" ht="20.25" customHeight="1">
      <c r="B21" s="50">
        <v>41075</v>
      </c>
      <c r="C21" s="17">
        <v>199</v>
      </c>
      <c r="D21" s="17">
        <v>1200</v>
      </c>
      <c r="E21" s="29">
        <v>60</v>
      </c>
      <c r="F21" s="29">
        <v>185</v>
      </c>
      <c r="G21" s="29">
        <v>25</v>
      </c>
      <c r="H21" s="29">
        <v>75</v>
      </c>
      <c r="I21" s="29">
        <v>55</v>
      </c>
      <c r="J21" s="30">
        <v>130</v>
      </c>
      <c r="K21" s="30">
        <v>75</v>
      </c>
      <c r="L21" s="30">
        <v>55</v>
      </c>
      <c r="M21" s="30">
        <v>10</v>
      </c>
    </row>
  </sheetData>
  <mergeCells count="2">
    <mergeCell ref="E5:I5"/>
    <mergeCell ref="J5:M5"/>
  </mergeCells>
  <phoneticPr fontId="21"/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/>
  <cols>
    <col min="1" max="1" width="4.125" style="5" customWidth="1"/>
    <col min="2" max="2" width="19" style="5" customWidth="1"/>
    <col min="3" max="3" width="11.5" style="5" customWidth="1"/>
    <col min="4" max="4" width="12" style="5" customWidth="1"/>
    <col min="5" max="16384" width="9" style="5"/>
  </cols>
  <sheetData>
    <row r="1" spans="2:7" s="1" customFormat="1" ht="13.5" customHeight="1"/>
    <row r="2" spans="2:7" s="1" customFormat="1" ht="13.5" customHeight="1"/>
    <row r="3" spans="2:7" s="1" customFormat="1" ht="13.5" customHeight="1"/>
    <row r="6" spans="2:7" ht="20.25" customHeight="1">
      <c r="B6" s="26" t="s">
        <v>28</v>
      </c>
      <c r="C6" s="27" t="s">
        <v>29</v>
      </c>
      <c r="D6" s="28" t="s">
        <v>30</v>
      </c>
    </row>
    <row r="7" spans="2:7" ht="20.25" customHeight="1">
      <c r="B7" s="31" t="s">
        <v>31</v>
      </c>
      <c r="C7" s="32">
        <v>0</v>
      </c>
      <c r="D7" s="33">
        <v>18.489999999999998</v>
      </c>
    </row>
    <row r="8" spans="2:7" ht="20.25" customHeight="1">
      <c r="B8" s="31" t="s">
        <v>32</v>
      </c>
      <c r="C8" s="32">
        <v>18.5</v>
      </c>
      <c r="D8" s="33">
        <v>24.99</v>
      </c>
    </row>
    <row r="9" spans="2:7" ht="20.25" customHeight="1">
      <c r="B9" s="31" t="s">
        <v>33</v>
      </c>
      <c r="C9" s="32">
        <v>25</v>
      </c>
      <c r="D9" s="33">
        <v>29.99</v>
      </c>
    </row>
    <row r="10" spans="2:7" ht="20.25" customHeight="1">
      <c r="B10" s="31" t="s">
        <v>34</v>
      </c>
      <c r="C10" s="32">
        <v>30</v>
      </c>
      <c r="D10" s="33">
        <v>34.99</v>
      </c>
    </row>
    <row r="11" spans="2:7" ht="20.25" customHeight="1">
      <c r="B11" s="31" t="s">
        <v>35</v>
      </c>
      <c r="C11" s="32">
        <v>35</v>
      </c>
      <c r="D11" s="33">
        <v>39.99</v>
      </c>
    </row>
    <row r="12" spans="2:7" ht="20.25" customHeight="1">
      <c r="B12" s="31" t="s">
        <v>36</v>
      </c>
      <c r="C12" s="32">
        <v>40</v>
      </c>
      <c r="D12" s="33"/>
    </row>
    <row r="13" spans="2:7" ht="20.25" customHeight="1">
      <c r="B13" s="47"/>
      <c r="C13" s="47"/>
      <c r="D13" s="47"/>
    </row>
    <row r="14" spans="2:7" ht="20.25" customHeight="1">
      <c r="G14" s="34"/>
    </row>
  </sheetData>
  <mergeCells count="1">
    <mergeCell ref="B13:D13"/>
  </mergeCells>
  <phoneticPr fontId="21"/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848698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2012-07-27T03:09:00+00:00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261858</Value>
    </PublishStatusLookup>
    <APAuthor xmlns="c0164e30-f6e2-4fcb-a5e1-373c3bc191c6">
      <UserInfo>
        <DisplayName>REDMOND\v-sa</DisplayName>
        <AccountId>2467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2007 Default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TP103107675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C562860D-543F-40DC-B118-ABEFC58261A8}"/>
</file>

<file path=customXml/itemProps3.xml><?xml version="1.0" encoding="utf-8"?>
<ds:datastoreItem xmlns:ds="http://schemas.openxmlformats.org/officeDocument/2006/customXml" ds:itemID="{01FA62D8-57F0-469E-88FC-B4328C90F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18</vt:i4>
      </vt:variant>
    </vt:vector>
  </HeadingPairs>
  <TitlesOfParts>
    <vt:vector size="21" baseType="lpstr">
      <vt:lpstr>แดชบอร์ด</vt:lpstr>
      <vt:lpstr>รายการข้อมูล</vt:lpstr>
      <vt:lpstr>ข้อมูล BMI</vt:lpstr>
      <vt:lpstr>BMI</vt:lpstr>
      <vt:lpstr>BMIcategories</vt:lpstr>
      <vt:lpstr>Feet</vt:lpstr>
      <vt:lpstr>Height</vt:lpstr>
      <vt:lpstr>Inches</vt:lpstr>
      <vt:lpstr>PercentThere</vt:lpstr>
      <vt:lpstr>Period</vt:lpstr>
      <vt:lpstr>PeriodUnits</vt:lpstr>
      <vt:lpstr>'ข้อมูล BMI'!Print_Area</vt:lpstr>
      <vt:lpstr>แดชบอร์ด!Print_Area</vt:lpstr>
      <vt:lpstr>รายการข้อมูล!Print_Area</vt:lpstr>
      <vt:lpstr>รายการข้อมูล!Print_Titles</vt:lpstr>
      <vt:lpstr>StartDate</vt:lpstr>
      <vt:lpstr>TargetDate</vt:lpstr>
      <vt:lpstr>TargetWeight</vt:lpstr>
      <vt:lpstr>TotalDays</vt:lpstr>
      <vt:lpstr>Weight</vt:lpstr>
      <vt:lpstr>WeightToGo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2012-11-06T10:01:46Z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