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930" yWindow="0" windowWidth="28800" windowHeight="12195"/>
  </bookViews>
  <sheets>
    <sheet name="Milstolpar" sheetId="1" r:id="rId1"/>
    <sheet name="Översikt" sheetId="4" r:id="rId2"/>
    <sheet name="Om" sheetId="2" r:id="rId3"/>
    <sheet name="Diagramdata" sheetId="5" state="hidden" r:id="rId4"/>
  </sheets>
  <definedNames>
    <definedName name="DiagramÅr">YEAR(Diagramdata!$B$4)</definedName>
    <definedName name="_xlnm.Print_Titles" localSheetId="0">Milstolpar!$2:$2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3" i="1"/>
  <c r="C9" i="5" l="1"/>
  <c r="D9" i="5"/>
  <c r="C12" i="5"/>
  <c r="D12" i="5"/>
  <c r="C8" i="5"/>
  <c r="D8" i="5"/>
  <c r="C11" i="5"/>
  <c r="D11" i="5"/>
  <c r="C7" i="5"/>
  <c r="D7" i="5"/>
  <c r="C10" i="5"/>
  <c r="D10" i="5"/>
  <c r="C6" i="5"/>
  <c r="D6" i="5"/>
  <c r="C13" i="5"/>
  <c r="D13" i="5"/>
  <c r="C4" i="5"/>
  <c r="D4" i="5"/>
  <c r="C5" i="5"/>
  <c r="D5" i="5"/>
  <c r="D4" i="1"/>
  <c r="D5" i="1" l="1"/>
  <c r="D6" i="1" l="1"/>
  <c r="D7" i="1" l="1"/>
  <c r="D8" i="1" l="1"/>
  <c r="D9" i="1" l="1"/>
  <c r="D10" i="1" l="1"/>
  <c r="D11" i="1" l="1"/>
  <c r="D12" i="1" l="1"/>
  <c r="D13" i="1" l="1"/>
  <c r="B4" i="5" l="1"/>
  <c r="D14" i="1"/>
  <c r="B5" i="5" l="1"/>
  <c r="B20" i="5"/>
  <c r="B3" i="4" s="1"/>
  <c r="C24" i="5"/>
  <c r="D15" i="1"/>
  <c r="B6" i="5" l="1"/>
  <c r="D16" i="1"/>
  <c r="B7" i="5" l="1"/>
  <c r="D17" i="1"/>
  <c r="B8" i="5" s="1"/>
  <c r="D18" i="1" l="1"/>
  <c r="B9" i="5" s="1"/>
  <c r="B21" i="5" l="1"/>
  <c r="C3" i="4" s="1"/>
  <c r="C25" i="5"/>
  <c r="D19" i="1"/>
  <c r="B10" i="5" s="1"/>
  <c r="D20" i="1" l="1"/>
  <c r="B11" i="5" s="1"/>
  <c r="D21" i="1" l="1"/>
  <c r="D22" i="1" l="1"/>
  <c r="B12" i="5"/>
  <c r="D23" i="1" l="1"/>
  <c r="D24" i="1" s="1"/>
  <c r="D25" i="1" s="1"/>
  <c r="D26" i="1" s="1"/>
  <c r="B13" i="5"/>
  <c r="C26" i="5" l="1"/>
  <c r="B22" i="5"/>
  <c r="D3" i="4" s="1"/>
</calcChain>
</file>

<file path=xl/sharedStrings.xml><?xml version="1.0" encoding="utf-8"?>
<sst xmlns="http://schemas.openxmlformats.org/spreadsheetml/2006/main" count="60" uniqueCount="55">
  <si>
    <t>Skapa en översikt genom att ange viktiga milstolpar och aktiviteter i det här kalkylbladet.
Rubriken för det här kalkylbladet finns i cell C1. 
Information om hur du använder det här kalkylbladet, inklusive instruktioner för skärmläsare, finns i kalkylbladet Om.
Fortsätt att navigera nedåt i kolumn A för ytterligare instruktioner.</t>
  </si>
  <si>
    <t>Tabellrubrikerna finns i cell C2 till E2. Använda alternativen för att sortera och filtrera till att sortera eller söka efter specifika poster.
Ange milstolpar med datum och ange en plats för milstolpen i tabellen från cell C3.
Kolumn B är dold. Det finns ett reglage för visning av olika delar av tidslinjen i det här diagrammet. Kolumn B avgör vilka milstolpar som ska ritas upp när du använder reglaget. 
Varning: Om du tar bort eller ändrar innehållet i kolumn B kan du störa dataintegriteten i den här arbetsboken.</t>
  </si>
  <si>
    <t>Infoga helt enkelt en ny rad ovanför den här om du vill lägga till fler rader i översiktstabellen.
Det finns inga fler instruktioner i det här kalkylbladet.</t>
  </si>
  <si>
    <t>Nr.</t>
  </si>
  <si>
    <t>Milstolpar</t>
  </si>
  <si>
    <t>Position</t>
  </si>
  <si>
    <t>Infoga nya rader ovanför den här om du vill lägga till fler milstolpar.</t>
  </si>
  <si>
    <t>Datum</t>
  </si>
  <si>
    <t>Milstolpe</t>
  </si>
  <si>
    <t>Start</t>
  </si>
  <si>
    <t>Problemanalys
aktivitet 1</t>
  </si>
  <si>
    <t>Utveckla företagsärende
aktivitet 1
aktivitet 2</t>
  </si>
  <si>
    <t>Granska presentation</t>
  </si>
  <si>
    <t>Chef Kickoff
aktivitet 1
aktivitet 2</t>
  </si>
  <si>
    <t>Chef Justering
aktivitet 1
aktivitet 2
aktivitet 3</t>
  </si>
  <si>
    <t>Intressent Inköp</t>
  </si>
  <si>
    <t>Resursval</t>
  </si>
  <si>
    <t xml:space="preserve">Skapa team
aktivitet 1 </t>
  </si>
  <si>
    <t>Team Kickoff
aktivitet 1 
aktivitet 2
aktivitet 3
aktivitet 4</t>
  </si>
  <si>
    <t>Starta datainsamling</t>
  </si>
  <si>
    <t>Dataanalys</t>
  </si>
  <si>
    <t>Design</t>
  </si>
  <si>
    <t>Konceptbeskrivning</t>
  </si>
  <si>
    <t>Test och analys</t>
  </si>
  <si>
    <t>Designa om</t>
  </si>
  <si>
    <t>Utveckla om</t>
  </si>
  <si>
    <t>Sluttest</t>
  </si>
  <si>
    <t>Betatest</t>
  </si>
  <si>
    <t>Granska</t>
  </si>
  <si>
    <t>Släpp till marknadsföring</t>
  </si>
  <si>
    <t>Ett diagram med milstolparna i det här kalkylbladet. 
År anges i cellerna B2, C2 och D2 och formatmallen Rubrik 3 används.
10 milstolpar ritas upp i taget. 
Använd rullningslisten i cell B4 till D4 till att navigera i översikten.
Tidslinjen finns i cellerna B3 till D3.
Det finns inga fler instruktioner i det här kalkylbladet.</t>
  </si>
  <si>
    <t>Om den här arbetsboken</t>
  </si>
  <si>
    <t>Vägledning för skärmläsare</t>
  </si>
  <si>
    <t xml:space="preserve">Det finns 4 kalkylblad i arbetsboken. 
Milstolpar
Översikt
Om
Diagramdata (dolt)
Instruktioner för varje kalkylblad finns i kolumn A, med början i cell A1, på varje kalkylblad. De är skrivna med dold text. Varje steg ger information om den aktuella raden. Varje efterföljande steg fortsätter i cell A2, A3 och så vidare, såvida inte annars uttryckligen sägs. Till exempel kan instruktionstexten lyda: ”gå till cell A6” för nästa steg. 
Dold text skrivs inte ut.
Om du vill ta bort de här instruktionerna från ett kalkylblad tar du helt enkelt bort kolumn A.
</t>
  </si>
  <si>
    <t xml:space="preserve">Den här översikten använder placeringar för milstolpar och aktiviteter. Placeringarna kan användas för att ge en milstolpe eller aktivitet större tyngd. Justera värdena enligt önskemål. Milstolpe/aktivitet 3 kan till exempel vara viktigare än milstolpe/aktivitet 2. Visa detta i diagrammet genom att ange ett högre placeringsvärde för milstolpe/aktivitet 3 än för milstolpe/aktivitet 2.  
</t>
  </si>
  <si>
    <t>Det här är den sista instruktionen i det här kalkylbladet.</t>
  </si>
  <si>
    <t>Data för att skapa dynamiska diagram finns i det här kalkylbladet. Ta inte bort kalkylbladet!
Om du tar bort det här kalkylbladet kan du försämra de dynamiska funktionerna i arbetsboken.</t>
  </si>
  <si>
    <t>Rubriken för tabellen är i cell B2.</t>
  </si>
  <si>
    <t>Du kan bläddra i översikten med steget som anges. Rubriken för den här funktionen finns i cell B15.
En tabell med en rubrik och ett enda värde finns i cell B16 och B17.
Fortsätt till cell A19 för nästa instruktion.</t>
  </si>
  <si>
    <t>Brytpunkter i översiktsdiagrammet innehåller datum från det dynamiska diagrammet i det här kalkylbladet. Datumen är det första datumet i cell C24, mittendatumet i cell C25 och det sista datumet i cell C26.
Det finns inga fler instruktioner i det här kalkylbladet.</t>
  </si>
  <si>
    <t>Ta inte bort kalkylbladet!</t>
  </si>
  <si>
    <t>Innehåll i dynamiskt diagram</t>
  </si>
  <si>
    <t>Rullningsfunktion</t>
  </si>
  <si>
    <t>Ökning per rad</t>
  </si>
  <si>
    <t>År</t>
  </si>
  <si>
    <t>Första datum</t>
  </si>
  <si>
    <t>Mittersta datum</t>
  </si>
  <si>
    <t>Sista datum</t>
  </si>
  <si>
    <t>Händelser</t>
  </si>
  <si>
    <t>&lt; – året för startpositionen på översikten</t>
  </si>
  <si>
    <t>&lt; – året för mittpositionen på översikten, observera att det här kan vara tomt om det är samma år som startpositionen för översikten</t>
  </si>
  <si>
    <t>&lt; – året för slutpositionen på översikten, observera att det här kan vara tomt om det är samma år som startpositionen för översikten</t>
  </si>
  <si>
    <t>Tabellrubrikerna finns i cell B3 till D3. 
Denna tabell uppdateras automatiskt baserat på innehållet som anges i kalkylbladet Milestones (Milstolpar).
Varning: Om du ändrar eller tar bort innehållet i den här tabellen du störa de dynamiska funktionerna i översikt.
Fortsätt till cell A15 för nästa instruktion.</t>
  </si>
  <si>
    <t>I översikt används år längs tidslinjen. Det gör att åren måste hämtas från milstolpelistan. 
Rubrik för det här avsnittet är ”År” i cell B19. 
Värdena för år genereras automatiskt i cell C20 till C22.
Varning: Om du tar bort eller ändrar de här åren kan du störa översikt.
Fortsätt till cell A24 för nästa instruktion.</t>
  </si>
  <si>
    <t>Ange position för uppritning av datum och milstolpe i cell C1. Ange ett positivt tal mellan 1 och 3 i diagrammet för milstolpen ovanför tidslinjen. Ange ett negativt tal mellan -1 och -3 i diagrammet för milstolpen under tidslinjen.
Ange datum och milstolpe eller aktivitet i kolumn D och E i tabellen.
Upprepa det här mönstret för varje ny rad i tabellen till höger.
Exempeldata anges i rad 3 till 26. Ändra eller ta bort exempelinnehållet och skapa en egen översikt.
Fortsätt till cell A27 för nästa instruktion.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</si>
</sst>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 mmm;@"/>
    <numFmt numFmtId="165" formatCode="[$-41D]d\ mmm;@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8"/>
      <color theme="8"/>
      <name val="Franklin Gothic Book"/>
      <family val="2"/>
      <scheme val="minor"/>
    </font>
    <font>
      <b/>
      <sz val="12"/>
      <color theme="8"/>
      <name val="Franklin Gothic Book"/>
      <family val="2"/>
      <scheme val="minor"/>
    </font>
    <font>
      <sz val="11"/>
      <color theme="8" tint="0.79998168889431442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8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Protection="0">
      <alignment vertical="top"/>
    </xf>
    <xf numFmtId="0" fontId="5" fillId="0" borderId="0" applyNumberFormat="0" applyFill="0" applyAlignment="0" applyProtection="0"/>
    <xf numFmtId="3" fontId="1" fillId="0" borderId="0" applyFont="0" applyFill="0" applyBorder="0" applyProtection="0">
      <alignment horizontal="center" vertical="center"/>
    </xf>
    <xf numFmtId="0" fontId="3" fillId="3" borderId="0" applyNumberFormat="0" applyProtection="0">
      <alignment horizontal="right" vertical="top" indent="1"/>
    </xf>
    <xf numFmtId="14" fontId="1" fillId="0" borderId="0" applyFont="0" applyFill="0" applyBorder="0">
      <alignment horizontal="center" vertical="center" wrapText="1"/>
    </xf>
    <xf numFmtId="0" fontId="2" fillId="0" borderId="0"/>
    <xf numFmtId="0" fontId="6" fillId="2" borderId="0">
      <alignment wrapText="1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4" fillId="10" borderId="1" applyNumberFormat="0" applyAlignment="0" applyProtection="0"/>
    <xf numFmtId="0" fontId="15" fillId="0" borderId="3" applyNumberFormat="0" applyFill="0" applyAlignment="0" applyProtection="0"/>
    <xf numFmtId="0" fontId="16" fillId="11" borderId="4" applyNumberFormat="0" applyAlignment="0" applyProtection="0"/>
    <xf numFmtId="0" fontId="17" fillId="0" borderId="0" applyNumberFormat="0" applyFill="0" applyBorder="0" applyAlignment="0" applyProtection="0"/>
    <xf numFmtId="0" fontId="1" fillId="12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0">
    <xf numFmtId="0" fontId="0" fillId="0" borderId="0" xfId="0"/>
    <xf numFmtId="0" fontId="4" fillId="0" borderId="0" xfId="1" applyAlignment="1">
      <alignment vertical="center"/>
    </xf>
    <xf numFmtId="0" fontId="5" fillId="0" borderId="0" xfId="2" applyAlignment="1"/>
    <xf numFmtId="0" fontId="0" fillId="0" borderId="0" xfId="0" applyAlignment="1">
      <alignment wrapText="1"/>
    </xf>
    <xf numFmtId="0" fontId="5" fillId="0" borderId="0" xfId="2"/>
    <xf numFmtId="0" fontId="0" fillId="0" borderId="0" xfId="0" applyNumberFormat="1"/>
    <xf numFmtId="164" fontId="0" fillId="0" borderId="0" xfId="0" applyNumberFormat="1"/>
    <xf numFmtId="0" fontId="5" fillId="0" borderId="0" xfId="2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>
      <alignment vertical="top"/>
    </xf>
    <xf numFmtId="0" fontId="3" fillId="3" borderId="0" xfId="4">
      <alignment horizontal="right" vertical="top" indent="1"/>
    </xf>
    <xf numFmtId="0" fontId="0" fillId="2" borderId="0" xfId="0" applyFill="1"/>
    <xf numFmtId="0" fontId="2" fillId="0" borderId="0" xfId="6"/>
    <xf numFmtId="0" fontId="6" fillId="2" borderId="0" xfId="7">
      <alignment wrapText="1"/>
    </xf>
    <xf numFmtId="0" fontId="6" fillId="5" borderId="0" xfId="7" applyFill="1">
      <alignment wrapText="1"/>
    </xf>
    <xf numFmtId="0" fontId="0" fillId="0" borderId="0" xfId="0" applyNumberFormat="1" applyAlignment="1">
      <alignment wrapText="1"/>
    </xf>
    <xf numFmtId="165" fontId="0" fillId="0" borderId="0" xfId="0" applyNumberFormat="1"/>
    <xf numFmtId="0" fontId="2" fillId="0" borderId="0" xfId="6" applyAlignment="1">
      <alignment wrapText="1"/>
    </xf>
    <xf numFmtId="0" fontId="20" fillId="0" borderId="0" xfId="6" applyFont="1" applyAlignment="1">
      <alignment wrapText="1"/>
    </xf>
    <xf numFmtId="0" fontId="21" fillId="0" borderId="0" xfId="0" applyFont="1"/>
    <xf numFmtId="0" fontId="22" fillId="0" borderId="0" xfId="1" applyFont="1">
      <alignment vertical="top"/>
    </xf>
    <xf numFmtId="0" fontId="21" fillId="0" borderId="0" xfId="0" applyFont="1" applyAlignment="1">
      <alignment wrapText="1"/>
    </xf>
    <xf numFmtId="0" fontId="20" fillId="0" borderId="0" xfId="6" applyFont="1"/>
    <xf numFmtId="0" fontId="21" fillId="0" borderId="0" xfId="0" applyFont="1" applyFill="1" applyBorder="1" applyAlignment="1">
      <alignment wrapText="1"/>
    </xf>
    <xf numFmtId="3" fontId="21" fillId="0" borderId="0" xfId="3" applyFont="1" applyFill="1" applyBorder="1">
      <alignment horizontal="center" vertical="center"/>
    </xf>
    <xf numFmtId="3" fontId="21" fillId="0" borderId="0" xfId="3" applyFont="1">
      <alignment horizontal="center" vertical="center"/>
    </xf>
    <xf numFmtId="14" fontId="21" fillId="0" borderId="0" xfId="5" applyFont="1">
      <alignment horizontal="center" vertical="center" wrapText="1"/>
    </xf>
    <xf numFmtId="0" fontId="21" fillId="4" borderId="0" xfId="0" applyFont="1" applyFill="1"/>
    <xf numFmtId="0" fontId="2" fillId="0" borderId="0" xfId="6" applyFont="1" applyAlignment="1">
      <alignment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2" builtinId="15" customBuiltin="1"/>
    <cellStyle name="Total" xfId="25" builtinId="25" customBuiltin="1"/>
    <cellStyle name="Warning Text" xfId="22" builtinId="11" customBuiltin="1"/>
    <cellStyle name="zDoldDiagramText" xfId="7"/>
    <cellStyle name="zDoldText" xfId="6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yyyy/mm/dd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2065187536243"/>
          <bgColor theme="8" tint="0.79998168889431442"/>
        </patternFill>
      </fill>
    </dxf>
    <dxf>
      <font>
        <color theme="8" tint="-0.499984740745262"/>
      </font>
      <border>
        <bottom style="thin">
          <color theme="8"/>
        </bottom>
      </border>
    </dxf>
    <dxf>
      <font>
        <b val="0"/>
        <i val="0"/>
        <color theme="8" tint="-0.499984740745262"/>
      </font>
      <border>
        <top style="thin">
          <color theme="8"/>
        </top>
        <bottom style="thin">
          <color theme="8"/>
        </bottom>
      </border>
    </dxf>
  </dxfs>
  <tableStyles count="1" defaultTableStyle="Tabellformat för produktöversikt" defaultPivotStyle="PivotStyleLight16">
    <tableStyle name="Tabellformat för produktöversikt" pivot="0" count="3">
      <tableStyleElement type="wholeTable" dxfId="13"/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0968342644320296E-2"/>
          <c:w val="1"/>
          <c:h val="0.95827541318139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Diagramdata!$D$3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C5B87FF-B009-4A72-A903-FEED1E478D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8F-4955-B7A2-9C15639C03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769BE1-0110-4F9C-9C94-DAFD54B051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8F-4955-B7A2-9C15639C03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6BB0A6-480D-4EB7-9D36-3656C08CF8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8F-4955-B7A2-9C15639C0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22C496C-CCE7-425C-A119-AC6B9BE77E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8F-4955-B7A2-9C15639C03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1EF3652-22BA-4687-8349-A57002F47C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8F-4955-B7A2-9C15639C03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6ED055-8D8C-4728-B5A3-59AA4BA51F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8F-4955-B7A2-9C15639C03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110E657-BA99-449E-8DCF-ED241114F6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8F-4955-B7A2-9C15639C03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EA7C14E-AEEA-4F1A-A874-001E7DD05A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8F-4955-B7A2-9C15639C03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48BEA25-E090-4FD5-A603-315AF2340A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8F-4955-B7A2-9C15639C0302}"/>
                </c:ext>
              </c:extLst>
            </c:dLbl>
            <c:dLbl>
              <c:idx val="9"/>
              <c:layout>
                <c:manualLayout>
                  <c:x val="-1.2099214703804079E-3"/>
                  <c:y val="-3.3519553072625698E-2"/>
                </c:manualLayout>
              </c:layout>
              <c:tx>
                <c:rich>
                  <a:bodyPr/>
                  <a:lstStyle/>
                  <a:p>
                    <a:fld id="{F6D6DD3B-0B80-487E-9BF2-23E3FFD9DD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38F-4955-B7A2-9C15639C0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rnd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multiLvlStrRef>
              <c:f>Diagramdata!$B$4:$C$13</c:f>
              <c:multiLvlStrCache>
                <c:ptCount val="10"/>
                <c:lvl>
                  <c:pt idx="0">
                    <c:v>Start</c:v>
                  </c:pt>
                  <c:pt idx="1">
                    <c:v>Problemanalys
aktivitet 1</c:v>
                  </c:pt>
                  <c:pt idx="2">
                    <c:v>Utveckla företagsärende
aktivitet 1
aktivitet 2</c:v>
                  </c:pt>
                  <c:pt idx="3">
                    <c:v>Granska presentation</c:v>
                  </c:pt>
                  <c:pt idx="4">
                    <c:v>Chef Kickoff
aktivitet 1
aktivitet 2</c:v>
                  </c:pt>
                  <c:pt idx="5">
                    <c:v>Chef Justering
aktivitet 1
aktivitet 2
aktivitet 3</c:v>
                  </c:pt>
                  <c:pt idx="6">
                    <c:v>Intressent Inköp</c:v>
                  </c:pt>
                  <c:pt idx="7">
                    <c:v>Resursval</c:v>
                  </c:pt>
                  <c:pt idx="8">
                    <c:v>Skapa team
aktivitet 1 </c:v>
                  </c:pt>
                  <c:pt idx="9">
                    <c:v>Team Kickoff
aktivitet 1 
aktivitet 2
aktivitet 3
aktivitet 4</c:v>
                  </c:pt>
                </c:lvl>
                <c:lvl>
                  <c:pt idx="0">
                    <c:v>6/29/2018</c:v>
                  </c:pt>
                  <c:pt idx="1">
                    <c:v>7/9/2018</c:v>
                  </c:pt>
                  <c:pt idx="2">
                    <c:v>7/29/2018</c:v>
                  </c:pt>
                  <c:pt idx="3">
                    <c:v>8/28/2018</c:v>
                  </c:pt>
                  <c:pt idx="4">
                    <c:v>10/7/2018</c:v>
                  </c:pt>
                  <c:pt idx="5">
                    <c:v>11/26/2018</c:v>
                  </c:pt>
                  <c:pt idx="6">
                    <c:v>1/25/2019</c:v>
                  </c:pt>
                  <c:pt idx="7">
                    <c:v>4/5/2019</c:v>
                  </c:pt>
                  <c:pt idx="8">
                    <c:v>6/24/2019</c:v>
                  </c:pt>
                  <c:pt idx="9">
                    <c:v>9/22/2019</c:v>
                  </c:pt>
                </c:lvl>
              </c:multiLvlStrCache>
            </c:multiLvlStrRef>
          </c:xVal>
          <c:yVal>
            <c:numRef>
              <c:f>Diagramdata!$D$4:$D$13</c:f>
              <c:numCache>
                <c:formatCode>General</c:formatCode>
                <c:ptCount val="10"/>
                <c:pt idx="0">
                  <c:v>1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-0.5</c:v>
                </c:pt>
                <c:pt idx="5">
                  <c:v>2</c:v>
                </c:pt>
                <c:pt idx="6">
                  <c:v>0.5</c:v>
                </c:pt>
                <c:pt idx="7">
                  <c:v>-1</c:v>
                </c:pt>
                <c:pt idx="8">
                  <c:v>0.5</c:v>
                </c:pt>
                <c:pt idx="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Diagramdata!$C$4:$C$13</c15:f>
                <c15:dlblRangeCache>
                  <c:ptCount val="10"/>
                  <c:pt idx="0">
                    <c:v>Start</c:v>
                  </c:pt>
                  <c:pt idx="1">
                    <c:v>Problemanalys
aktivitet 1</c:v>
                  </c:pt>
                  <c:pt idx="2">
                    <c:v>Utveckla företagsärende
aktivitet 1
aktivitet 2</c:v>
                  </c:pt>
                  <c:pt idx="3">
                    <c:v>Granska presentation</c:v>
                  </c:pt>
                  <c:pt idx="4">
                    <c:v>Chef Kickoff
aktivitet 1
aktivitet 2</c:v>
                  </c:pt>
                  <c:pt idx="5">
                    <c:v>Chef Justering
aktivitet 1
aktivitet 2
aktivitet 3</c:v>
                  </c:pt>
                  <c:pt idx="6">
                    <c:v>Intressent Inköp</c:v>
                  </c:pt>
                  <c:pt idx="7">
                    <c:v>Resursval</c:v>
                  </c:pt>
                  <c:pt idx="8">
                    <c:v>Skapa team
aktivitet 1 </c:v>
                  </c:pt>
                  <c:pt idx="9">
                    <c:v>Team Kickoff
aktivitet 1 
aktivitet 2
aktivitet 3
aktivitet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38F-4955-B7A2-9C15639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84360"/>
        <c:axId val="966683048"/>
      </c:scatterChart>
      <c:valAx>
        <c:axId val="966684360"/>
        <c:scaling>
          <c:orientation val="minMax"/>
          <c:max val="12"/>
        </c:scaling>
        <c:delete val="0"/>
        <c:axPos val="b"/>
        <c:majorTickMark val="none"/>
        <c:minorTickMark val="none"/>
        <c:tickLblPos val="none"/>
        <c:spPr>
          <a:solidFill>
            <a:schemeClr val="accent5">
              <a:lumMod val="75000"/>
            </a:schemeClr>
          </a:solidFill>
          <a:ln w="635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3048"/>
        <c:crosses val="autoZero"/>
        <c:crossBetween val="midCat"/>
        <c:majorUnit val="2"/>
        <c:minorUnit val="0.2"/>
      </c:valAx>
      <c:valAx>
        <c:axId val="96668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iagramdata!$B$17" horiz="1" max="10" page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9526</xdr:rowOff>
    </xdr:from>
    <xdr:to>
      <xdr:col>3</xdr:col>
      <xdr:colOff>3505199</xdr:colOff>
      <xdr:row>4</xdr:row>
      <xdr:rowOff>28576</xdr:rowOff>
    </xdr:to>
    <xdr:graphicFrame macro="">
      <xdr:nvGraphicFramePr>
        <xdr:cNvPr id="2" name="Diagram 1" descr="Punktdiagram för att rita milstolpar över eller under en tidslinje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</xdr:row>
          <xdr:rowOff>209550</xdr:rowOff>
        </xdr:from>
        <xdr:to>
          <xdr:col>3</xdr:col>
          <xdr:colOff>4705350</xdr:colOff>
          <xdr:row>4</xdr:row>
          <xdr:rowOff>28575</xdr:rowOff>
        </xdr:to>
        <xdr:sp macro="" textlink="">
          <xdr:nvSpPr>
            <xdr:cNvPr id="4098" name="Rullningslist 2" descr="Scrollbar to navigate the roadmap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0</xdr:col>
      <xdr:colOff>19049</xdr:colOff>
      <xdr:row>0</xdr:row>
      <xdr:rowOff>1038225</xdr:rowOff>
    </xdr:from>
    <xdr:to>
      <xdr:col>3</xdr:col>
      <xdr:colOff>4605526</xdr:colOff>
      <xdr:row>1</xdr:row>
      <xdr:rowOff>1880920</xdr:rowOff>
    </xdr:to>
    <xdr:grpSp>
      <xdr:nvGrpSpPr>
        <xdr:cNvPr id="44" name="Grupp 43" descr="Milstolpedatum längs tidslinjen i översikte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049" y="1038225"/>
          <a:ext cx="11815952" cy="4081195"/>
          <a:chOff x="19049" y="1247137"/>
          <a:chExt cx="11815952" cy="3902696"/>
        </a:xfrm>
      </xdr:grpSpPr>
      <xdr:grpSp>
        <xdr:nvGrpSpPr>
          <xdr:cNvPr id="35" name="Grupp 34" descr="Milstolpedatum längs tidslinjen i översikten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11039473" y="2302210"/>
            <a:ext cx="795528" cy="994205"/>
            <a:chOff x="11039473" y="2302210"/>
            <a:chExt cx="795528" cy="994205"/>
          </a:xfrm>
        </xdr:grpSpPr>
        <xdr:sp macro="" textlink="Diagramdata!C26">
          <xdr:nvSpPr>
            <xdr:cNvPr id="12" name="Cirkel: Ofylld 11" descr="Milstolpedatum i en ring.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1039473" y="2302210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EDA3A338-67AB-4920-99D9-B3A1BE175CDC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22 sep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0" name="Grupp 19" descr="Milstolpedatum längs tidslinjen i översikten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1106150" y="3131823"/>
              <a:ext cx="683133" cy="164592"/>
              <a:chOff x="14306550" y="2374586"/>
              <a:chExt cx="683133" cy="164592"/>
            </a:xfrm>
          </xdr:grpSpPr>
          <xdr:sp macro="" textlink="">
            <xdr:nvSpPr>
              <xdr:cNvPr id="19" name="Flödesschema: Koppling 18" descr="Dekorativ cirkel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14306550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3" name="Flödesschema: Koppling 22" descr="Dekorativ cirkel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14418564" y="240658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4" name="Flödesschema: Koppling 23" descr="Dekorativ cirkel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14567154" y="2374586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6" name="Flödesschema: Koppling 25" descr="Dekorativ cirkel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 rot="10800000">
                <a:off x="14925675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7" name="Flödesschema: Koppling 26" descr="Dekorativ cirkel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 rot="10800000">
                <a:off x="14777085" y="2406589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3" name="Grupp 42" descr="Milstolpedatum längs tidslinjen i översikten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19049" y="4144038"/>
            <a:ext cx="795528" cy="1005795"/>
            <a:chOff x="19049" y="4144038"/>
            <a:chExt cx="795528" cy="1005795"/>
          </a:xfrm>
        </xdr:grpSpPr>
        <xdr:sp macro="" textlink="Diagramdata!C24">
          <xdr:nvSpPr>
            <xdr:cNvPr id="17" name="Cirkel: Ofylld 16" descr="Milstolpedatum i en ring.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9049" y="4354305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60C87DDA-A70A-4557-99D2-718C0DB02B25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29 jun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9" name="Grupp 28" descr="Milstolpedatum längs tidslinjen i översikten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95250" y="4144038"/>
              <a:ext cx="683133" cy="164592"/>
              <a:chOff x="11610975" y="2839113"/>
              <a:chExt cx="683133" cy="164592"/>
            </a:xfrm>
          </xdr:grpSpPr>
          <xdr:sp macro="" textlink="">
            <xdr:nvSpPr>
              <xdr:cNvPr id="30" name="Flödesschema: Koppling 29" descr="Dekorativ cirkel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610975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1" name="Flödesschema: Koppling 30" descr="Dekorativ cirkel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722989" y="287111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2" name="Flödesschema: Koppling 31" descr="Dekorativ cirkel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871579" y="2839113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3" name="Flödesschema: Koppling 32" descr="Dekorativ cirkel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/>
            </xdr:nvSpPr>
            <xdr:spPr>
              <a:xfrm rot="10800000">
                <a:off x="12230100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4" name="Flödesschema: Koppling 33" descr="Dekorativ cirkel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/>
            </xdr:nvSpPr>
            <xdr:spPr>
              <a:xfrm rot="10800000">
                <a:off x="12081510" y="287111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2" name="Grupp 41" descr="Milstolpedatum längs tidslinjen i översikten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4648200" y="1247137"/>
            <a:ext cx="795528" cy="1020031"/>
            <a:chOff x="4648200" y="1247137"/>
            <a:chExt cx="795528" cy="1020031"/>
          </a:xfrm>
        </xdr:grpSpPr>
        <xdr:sp macro="" textlink="Diagramdata!C25">
          <xdr:nvSpPr>
            <xdr:cNvPr id="7" name="Cirkel: Ofylld 6" descr="Milstolpedatum längs tidslinjen i översikten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4648200" y="1247137"/>
              <a:ext cx="795528" cy="790576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199D44F3-1370-48B7-9068-2DB846DC066A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26 nov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36" name="Grupp 35" descr="Milstolpedatum längs tidslinjen i översikten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/>
          </xdr:nvGrpSpPr>
          <xdr:grpSpPr>
            <a:xfrm>
              <a:off x="4705350" y="2102576"/>
              <a:ext cx="683133" cy="164592"/>
              <a:chOff x="12068175" y="1345339"/>
              <a:chExt cx="683133" cy="164592"/>
            </a:xfrm>
          </xdr:grpSpPr>
          <xdr:sp macro="" textlink="">
            <xdr:nvSpPr>
              <xdr:cNvPr id="37" name="Flödesschema: Koppling 36" descr="Dekorativ cirkel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2068175" y="1394294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8" name="Flödesschema: Koppling 37" descr="Dekorativ cirkel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/>
            </xdr:nvSpPr>
            <xdr:spPr>
              <a:xfrm>
                <a:off x="12180189" y="1377344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9" name="Flödesschema: Koppling 38" descr="Dekorativ cirkel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/>
            </xdr:nvSpPr>
            <xdr:spPr>
              <a:xfrm>
                <a:off x="12328779" y="1345339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0" name="Flödesschema: Koppling 39" descr="Dekorativ cirkel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 rot="10800000">
                <a:off x="12687300" y="1394299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1" name="Flödesschema: Koppling 40" descr="Dekorativ cirkel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 rot="10800000">
                <a:off x="12538710" y="137733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</xdr:grpSp>
    <xdr:clientData/>
  </xdr:twoCellAnchor>
</xdr:wsDr>
</file>

<file path=xl/tables/table1.xml><?xml version="1.0" encoding="utf-8"?>
<table xmlns="http://schemas.openxmlformats.org/spreadsheetml/2006/main" id="2" name="ÖversiktMilstolpar" displayName="ÖversiktMilstolpar" ref="B2:E26">
  <autoFilter ref="B2:E26"/>
  <tableColumns count="4">
    <tableColumn id="4" name="Nr." totalsRowLabel="Summa" dataDxfId="10" totalsRowDxfId="9">
      <calculatedColumnFormula>ROW($A1)</calculatedColumnFormula>
    </tableColumn>
    <tableColumn id="5" name="Position" totalsRowDxfId="8"/>
    <tableColumn id="1" name="Datum" totalsRowDxfId="7" dataCellStyle="Datum"/>
    <tableColumn id="2" name="Milstolpe" totalsRowFunction="count"/>
  </tableColumns>
  <tableStyleInfo name="Tabellformat för produktöversikt" showFirstColumn="1" showLastColumn="0" showRowStripes="1" showColumnStripes="0"/>
  <extLst>
    <ext xmlns:x14="http://schemas.microsoft.com/office/spreadsheetml/2009/9/main" uri="{504A1905-F514-4f6f-8877-14C23A59335A}">
      <x14:table altTextSummary="Ange positionen för att rita upp en milstolpe i den här tabellen, med positiva eller negativa heltal mellan 1 och 3 som anger om milstolpen ska vara över eller under tidslinjen. Ange ett datum och motsvarande milstolpe för varje position."/>
    </ext>
  </extLst>
</table>
</file>

<file path=xl/tables/table2.xml><?xml version="1.0" encoding="utf-8"?>
<table xmlns="http://schemas.openxmlformats.org/spreadsheetml/2006/main" id="3" name="DynamisktDiagramData" displayName="DynamisktDiagramData" ref="B3:D13">
  <autoFilter ref="B3:D13">
    <filterColumn colId="0" hiddenButton="1"/>
    <filterColumn colId="1" hiddenButton="1"/>
    <filterColumn colId="2" hiddenButton="1"/>
  </autoFilter>
  <tableColumns count="3">
    <tableColumn id="1" name="Datum" totalsRowLabel="Summa" dataDxfId="6" totalsRowDxfId="5">
      <calculatedColumnFormula>IFERROR(IF(LEN(Milstolpar!D3)=0,"",INDEX(ÖversiktMilstolpar[],Milstolpar!$B3+$B$17,3)),"")</calculatedColumnFormula>
    </tableColumn>
    <tableColumn id="2" name="Händelser" dataDxfId="4" totalsRowDxfId="3">
      <calculatedColumnFormula>IFERROR(IF(LEN(Milstolpar!E3)=0,"",INDEX(ÖversiktMilstolpar[],Milstolpar!$B3+$B$17,4)),"")</calculatedColumnFormula>
    </tableColumn>
    <tableColumn id="3" name="Position" totalsRowFunction="sum" dataDxfId="2">
      <calculatedColumnFormula>IFERROR(INDEX(ÖversiktMilstolpar[],Milstolpar!$B3+$B$17,2),"")</calculatedColumnFormula>
    </tableColumn>
  </tableColumns>
  <tableStyleInfo name="Tabellformat för produktöversikt" showFirstColumn="1" showLastColumn="0" showRowStripes="1" showColumnStripes="0"/>
  <extLst>
    <ext xmlns:x14="http://schemas.microsoft.com/office/spreadsheetml/2009/9/main" uri="{504A1905-F514-4f6f-8877-14C23A59335A}">
      <x14:table altTextSummary="Den här tabellen med dynamiskt innehåll genereras automatiskt från data som anges i kalkylbladet Milestones (Milstolpar). Om du vill behålla de dynamiska egenskaperna i översikten ska du inte ändra eller ta bort någonting i den här tabellen."/>
    </ext>
  </extLst>
</table>
</file>

<file path=xl/tables/table3.xml><?xml version="1.0" encoding="utf-8"?>
<table xmlns="http://schemas.openxmlformats.org/spreadsheetml/2006/main" id="4" name="Rullningssteg" displayName="Rullningssteg" ref="B16:B17" totalsRowShown="0" dataDxfId="1">
  <autoFilter ref="B16:B17"/>
  <tableColumns count="1">
    <tableColumn id="1" name="Ökning per rad" dataDxfId="0"/>
  </tableColumns>
  <tableStyleInfo name="Tabellformat för produktöversikt" showFirstColumn="0" showLastColumn="0" showRowStripes="1" showColumnStripes="0"/>
  <extLst>
    <ext xmlns:x14="http://schemas.microsoft.com/office/spreadsheetml/2009/9/main" uri="{504A1905-F514-4f6f-8877-14C23A59335A}">
      <x14:table altTextSummary="Du kan bläddra i översikten med steget som anges i den här tabellen. Om du uppdaterar det här värdet kan du rulla i tidslinjen snabbare. Standardvärdet är 0.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7"/>
  <sheetViews>
    <sheetView showGridLines="0" tabSelected="1" workbookViewId="0"/>
  </sheetViews>
  <sheetFormatPr defaultRowHeight="15.75" x14ac:dyDescent="0.3"/>
  <cols>
    <col min="1" max="1" width="2.33203125" style="23" customWidth="1"/>
    <col min="2" max="2" width="4.88671875" style="20" hidden="1" customWidth="1"/>
    <col min="3" max="3" width="8.88671875" style="20" customWidth="1"/>
    <col min="4" max="4" width="15.5546875" style="20" customWidth="1"/>
    <col min="5" max="5" width="30.77734375" style="20" customWidth="1"/>
    <col min="6" max="6" width="8.88671875" style="20"/>
    <col min="7" max="11" width="8" style="20"/>
    <col min="12" max="16384" width="8.88671875" style="20"/>
  </cols>
  <sheetData>
    <row r="1" spans="1:5" ht="24" customHeight="1" x14ac:dyDescent="0.3">
      <c r="A1" s="19" t="s">
        <v>0</v>
      </c>
      <c r="C1" s="21" t="s">
        <v>4</v>
      </c>
      <c r="D1" s="22"/>
      <c r="E1" s="22"/>
    </row>
    <row r="2" spans="1:5" x14ac:dyDescent="0.3">
      <c r="A2" s="23" t="s">
        <v>1</v>
      </c>
      <c r="B2" s="24" t="s">
        <v>3</v>
      </c>
      <c r="C2" s="24" t="s">
        <v>5</v>
      </c>
      <c r="D2" s="24" t="s">
        <v>7</v>
      </c>
      <c r="E2" s="24" t="s">
        <v>8</v>
      </c>
    </row>
    <row r="3" spans="1:5" ht="15.75" customHeight="1" x14ac:dyDescent="0.3">
      <c r="A3" s="29" t="s">
        <v>54</v>
      </c>
      <c r="B3" s="25">
        <f>ROW($A1)</f>
        <v>1</v>
      </c>
      <c r="C3" s="26">
        <v>1</v>
      </c>
      <c r="D3" s="27">
        <f ca="1">TODAY()</f>
        <v>43280</v>
      </c>
      <c r="E3" s="20" t="s">
        <v>9</v>
      </c>
    </row>
    <row r="4" spans="1:5" ht="31.5" x14ac:dyDescent="0.3">
      <c r="B4" s="25">
        <f t="shared" ref="B4:B26" si="0">ROW($A2)</f>
        <v>2</v>
      </c>
      <c r="C4" s="26">
        <v>-2</v>
      </c>
      <c r="D4" s="27">
        <f ca="1">D3+10</f>
        <v>43290</v>
      </c>
      <c r="E4" s="22" t="s">
        <v>10</v>
      </c>
    </row>
    <row r="5" spans="1:5" ht="47.25" x14ac:dyDescent="0.3">
      <c r="B5" s="25">
        <f t="shared" si="0"/>
        <v>3</v>
      </c>
      <c r="C5" s="26">
        <v>1</v>
      </c>
      <c r="D5" s="27">
        <f ca="1">D4+20</f>
        <v>43310</v>
      </c>
      <c r="E5" s="22" t="s">
        <v>11</v>
      </c>
    </row>
    <row r="6" spans="1:5" x14ac:dyDescent="0.3">
      <c r="B6" s="25">
        <f t="shared" si="0"/>
        <v>4</v>
      </c>
      <c r="C6" s="26">
        <v>-1</v>
      </c>
      <c r="D6" s="27">
        <f ca="1">D5+30</f>
        <v>43340</v>
      </c>
      <c r="E6" s="20" t="s">
        <v>12</v>
      </c>
    </row>
    <row r="7" spans="1:5" ht="47.25" x14ac:dyDescent="0.3">
      <c r="B7" s="25">
        <f t="shared" si="0"/>
        <v>5</v>
      </c>
      <c r="C7" s="26">
        <v>-0.5</v>
      </c>
      <c r="D7" s="27">
        <f ca="1">D6+40</f>
        <v>43380</v>
      </c>
      <c r="E7" s="22" t="s">
        <v>13</v>
      </c>
    </row>
    <row r="8" spans="1:5" ht="63" x14ac:dyDescent="0.3">
      <c r="B8" s="25">
        <f t="shared" si="0"/>
        <v>6</v>
      </c>
      <c r="C8" s="26">
        <v>2</v>
      </c>
      <c r="D8" s="27">
        <f ca="1">D7+50</f>
        <v>43430</v>
      </c>
      <c r="E8" s="22" t="s">
        <v>14</v>
      </c>
    </row>
    <row r="9" spans="1:5" x14ac:dyDescent="0.3">
      <c r="B9" s="25">
        <f t="shared" si="0"/>
        <v>7</v>
      </c>
      <c r="C9" s="26">
        <v>0.5</v>
      </c>
      <c r="D9" s="27">
        <f ca="1">D8+60</f>
        <v>43490</v>
      </c>
      <c r="E9" s="20" t="s">
        <v>15</v>
      </c>
    </row>
    <row r="10" spans="1:5" x14ac:dyDescent="0.3">
      <c r="B10" s="25">
        <f t="shared" si="0"/>
        <v>8</v>
      </c>
      <c r="C10" s="26">
        <v>-1</v>
      </c>
      <c r="D10" s="27">
        <f ca="1">D9+70</f>
        <v>43560</v>
      </c>
      <c r="E10" s="20" t="s">
        <v>16</v>
      </c>
    </row>
    <row r="11" spans="1:5" ht="31.5" x14ac:dyDescent="0.3">
      <c r="B11" s="25">
        <f t="shared" si="0"/>
        <v>9</v>
      </c>
      <c r="C11" s="26">
        <v>0.5</v>
      </c>
      <c r="D11" s="27">
        <f ca="1">D10+80</f>
        <v>43640</v>
      </c>
      <c r="E11" s="22" t="s">
        <v>17</v>
      </c>
    </row>
    <row r="12" spans="1:5" ht="78.75" x14ac:dyDescent="0.3">
      <c r="B12" s="25">
        <f t="shared" si="0"/>
        <v>10</v>
      </c>
      <c r="C12" s="26">
        <v>-2</v>
      </c>
      <c r="D12" s="27">
        <f ca="1">D11+90</f>
        <v>43730</v>
      </c>
      <c r="E12" s="22" t="s">
        <v>18</v>
      </c>
    </row>
    <row r="13" spans="1:5" x14ac:dyDescent="0.3">
      <c r="B13" s="25">
        <f t="shared" si="0"/>
        <v>11</v>
      </c>
      <c r="C13" s="26">
        <v>3</v>
      </c>
      <c r="D13" s="27">
        <f ca="1">D12+100</f>
        <v>43830</v>
      </c>
      <c r="E13" s="20" t="s">
        <v>19</v>
      </c>
    </row>
    <row r="14" spans="1:5" x14ac:dyDescent="0.3">
      <c r="B14" s="25">
        <f t="shared" si="0"/>
        <v>12</v>
      </c>
      <c r="C14" s="26">
        <v>-1</v>
      </c>
      <c r="D14" s="27">
        <f ca="1">D13+90</f>
        <v>43920</v>
      </c>
      <c r="E14" s="20" t="s">
        <v>20</v>
      </c>
    </row>
    <row r="15" spans="1:5" x14ac:dyDescent="0.3">
      <c r="B15" s="25">
        <f t="shared" si="0"/>
        <v>13</v>
      </c>
      <c r="C15" s="26">
        <v>1</v>
      </c>
      <c r="D15" s="27">
        <f ca="1">D14+80</f>
        <v>44000</v>
      </c>
      <c r="E15" s="20" t="s">
        <v>21</v>
      </c>
    </row>
    <row r="16" spans="1:5" x14ac:dyDescent="0.3">
      <c r="B16" s="25">
        <f t="shared" si="0"/>
        <v>14</v>
      </c>
      <c r="C16" s="26">
        <v>1</v>
      </c>
      <c r="D16" s="27">
        <f ca="1">D15+70</f>
        <v>44070</v>
      </c>
      <c r="E16" s="20" t="s">
        <v>22</v>
      </c>
    </row>
    <row r="17" spans="1:5" x14ac:dyDescent="0.3">
      <c r="B17" s="25">
        <f t="shared" si="0"/>
        <v>15</v>
      </c>
      <c r="C17" s="26">
        <v>-3</v>
      </c>
      <c r="D17" s="27">
        <f ca="1">D16+60</f>
        <v>44130</v>
      </c>
      <c r="E17" s="20" t="s">
        <v>23</v>
      </c>
    </row>
    <row r="18" spans="1:5" x14ac:dyDescent="0.3">
      <c r="B18" s="25">
        <f t="shared" si="0"/>
        <v>16</v>
      </c>
      <c r="C18" s="26">
        <v>-2</v>
      </c>
      <c r="D18" s="27">
        <f ca="1">D17+50</f>
        <v>44180</v>
      </c>
      <c r="E18" s="20" t="s">
        <v>24</v>
      </c>
    </row>
    <row r="19" spans="1:5" x14ac:dyDescent="0.3">
      <c r="B19" s="25">
        <f t="shared" si="0"/>
        <v>17</v>
      </c>
      <c r="C19" s="26">
        <v>2</v>
      </c>
      <c r="D19" s="27">
        <f ca="1">D18+40</f>
        <v>44220</v>
      </c>
      <c r="E19" s="20" t="s">
        <v>25</v>
      </c>
    </row>
    <row r="20" spans="1:5" x14ac:dyDescent="0.3">
      <c r="B20" s="25">
        <f t="shared" si="0"/>
        <v>18</v>
      </c>
      <c r="C20" s="26">
        <v>-1</v>
      </c>
      <c r="D20" s="27">
        <f ca="1">D19+30</f>
        <v>44250</v>
      </c>
      <c r="E20" s="20" t="s">
        <v>23</v>
      </c>
    </row>
    <row r="21" spans="1:5" x14ac:dyDescent="0.3">
      <c r="B21" s="25">
        <f t="shared" si="0"/>
        <v>19</v>
      </c>
      <c r="C21" s="26">
        <v>1</v>
      </c>
      <c r="D21" s="27">
        <f ca="1">D20+20</f>
        <v>44270</v>
      </c>
      <c r="E21" s="20" t="s">
        <v>24</v>
      </c>
    </row>
    <row r="22" spans="1:5" x14ac:dyDescent="0.3">
      <c r="B22" s="25">
        <f t="shared" si="0"/>
        <v>20</v>
      </c>
      <c r="C22" s="26">
        <v>-3</v>
      </c>
      <c r="D22" s="27">
        <f ca="1">D21+10</f>
        <v>44280</v>
      </c>
      <c r="E22" s="20" t="s">
        <v>25</v>
      </c>
    </row>
    <row r="23" spans="1:5" x14ac:dyDescent="0.3">
      <c r="B23" s="25">
        <f t="shared" si="0"/>
        <v>21</v>
      </c>
      <c r="C23" s="26">
        <v>2</v>
      </c>
      <c r="D23" s="27">
        <f ca="1">D22+20</f>
        <v>44300</v>
      </c>
      <c r="E23" s="20" t="s">
        <v>26</v>
      </c>
    </row>
    <row r="24" spans="1:5" x14ac:dyDescent="0.3">
      <c r="B24" s="25">
        <f t="shared" si="0"/>
        <v>22</v>
      </c>
      <c r="C24" s="26">
        <v>1</v>
      </c>
      <c r="D24" s="27">
        <f ca="1">D23+30</f>
        <v>44330</v>
      </c>
      <c r="E24" s="20" t="s">
        <v>27</v>
      </c>
    </row>
    <row r="25" spans="1:5" x14ac:dyDescent="0.3">
      <c r="B25" s="25">
        <f t="shared" si="0"/>
        <v>23</v>
      </c>
      <c r="C25" s="26">
        <v>-3</v>
      </c>
      <c r="D25" s="27">
        <f ca="1">D24+40</f>
        <v>44370</v>
      </c>
      <c r="E25" s="20" t="s">
        <v>28</v>
      </c>
    </row>
    <row r="26" spans="1:5" x14ac:dyDescent="0.3">
      <c r="B26" s="25">
        <f t="shared" si="0"/>
        <v>24</v>
      </c>
      <c r="C26" s="26">
        <v>-2</v>
      </c>
      <c r="D26" s="27">
        <f ca="1">D25+50</f>
        <v>44420</v>
      </c>
      <c r="E26" s="20" t="s">
        <v>29</v>
      </c>
    </row>
    <row r="27" spans="1:5" x14ac:dyDescent="0.3">
      <c r="A27" s="23" t="s">
        <v>2</v>
      </c>
      <c r="C27" s="28" t="s">
        <v>6</v>
      </c>
      <c r="D27" s="28"/>
      <c r="E27" s="28"/>
    </row>
  </sheetData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ignoredErrors>
    <ignoredError sqref="D22 D1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3"/>
  <sheetViews>
    <sheetView showGridLines="0" workbookViewId="0"/>
  </sheetViews>
  <sheetFormatPr defaultRowHeight="15.75" x14ac:dyDescent="0.3"/>
  <cols>
    <col min="1" max="1" width="2.77734375" style="14" customWidth="1"/>
    <col min="2" max="3" width="40.77734375" style="12" customWidth="1"/>
    <col min="4" max="4" width="55" style="12" customWidth="1"/>
    <col min="5" max="5" width="14.21875" style="12" customWidth="1"/>
    <col min="6" max="16384" width="8.88671875" style="12"/>
  </cols>
  <sheetData>
    <row r="1" spans="1:4" ht="255" customHeight="1" x14ac:dyDescent="0.3">
      <c r="A1" s="14" t="s">
        <v>30</v>
      </c>
    </row>
    <row r="2" spans="1:4" ht="246.75" customHeight="1" x14ac:dyDescent="0.3"/>
    <row r="3" spans="1:4" ht="18" customHeight="1" x14ac:dyDescent="0.3">
      <c r="A3" s="15"/>
      <c r="B3" s="11">
        <f ca="1">Diagramdata!B20</f>
        <v>2018</v>
      </c>
      <c r="C3" s="11" t="str">
        <f ca="1">Diagramdata!B21</f>
        <v/>
      </c>
      <c r="D3" s="11">
        <f ca="1">Diagramdata!B22</f>
        <v>2019</v>
      </c>
    </row>
  </sheetData>
  <printOptions horizontalCentered="1"/>
  <pageMargins left="0.25" right="0.25" top="0.75" bottom="0.75" header="0.3" footer="0.3"/>
  <pageSetup paperSize="9" scale="89" orientation="landscape" horizontalDpi="1200" verticalDpi="1200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Rullningslist 2">
              <controlPr defaultSize="0" autoPict="0" altText="Scrollbar to navigate the roadmap">
                <anchor>
                  <from>
                    <xdr:col>0</xdr:col>
                    <xdr:colOff>9525</xdr:colOff>
                    <xdr:row>2</xdr:row>
                    <xdr:rowOff>209550</xdr:rowOff>
                  </from>
                  <to>
                    <xdr:col>3</xdr:col>
                    <xdr:colOff>4705350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workbookViewId="0"/>
  </sheetViews>
  <sheetFormatPr defaultRowHeight="15.75" x14ac:dyDescent="0.3"/>
  <cols>
    <col min="1" max="1" width="78.77734375" customWidth="1"/>
  </cols>
  <sheetData>
    <row r="1" spans="1:1" ht="24" x14ac:dyDescent="0.3">
      <c r="A1" s="1" t="s">
        <v>31</v>
      </c>
    </row>
    <row r="2" spans="1:1" ht="16.5" x14ac:dyDescent="0.3">
      <c r="A2" s="2" t="s">
        <v>32</v>
      </c>
    </row>
    <row r="3" spans="1:1" ht="252" x14ac:dyDescent="0.3">
      <c r="A3" s="3" t="s">
        <v>33</v>
      </c>
    </row>
    <row r="4" spans="1:1" ht="78.75" x14ac:dyDescent="0.3">
      <c r="A4" s="3" t="s">
        <v>34</v>
      </c>
    </row>
    <row r="5" spans="1:1" x14ac:dyDescent="0.3">
      <c r="A5" t="s">
        <v>35</v>
      </c>
    </row>
  </sheetData>
  <printOptions horizontalCentered="1"/>
  <pageMargins left="0.7" right="0.7" top="0.75" bottom="0.75" header="0.3" footer="0.3"/>
  <pageSetup paperSize="9" scale="97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32"/>
  <sheetViews>
    <sheetView showGridLines="0" workbookViewId="0"/>
  </sheetViews>
  <sheetFormatPr defaultRowHeight="15.75" x14ac:dyDescent="0.3"/>
  <cols>
    <col min="1" max="1" width="2.33203125" style="13" customWidth="1"/>
    <col min="2" max="2" width="15.77734375" customWidth="1"/>
    <col min="3" max="3" width="11.77734375" customWidth="1"/>
    <col min="4" max="4" width="9.6640625" customWidth="1"/>
    <col min="6" max="6" width="15.77734375" bestFit="1" customWidth="1"/>
  </cols>
  <sheetData>
    <row r="1" spans="1:4" ht="46.5" customHeight="1" x14ac:dyDescent="0.3">
      <c r="A1" s="18" t="s">
        <v>36</v>
      </c>
      <c r="B1" s="10" t="s">
        <v>40</v>
      </c>
    </row>
    <row r="2" spans="1:4" ht="16.5" x14ac:dyDescent="0.3">
      <c r="A2" s="13" t="s">
        <v>37</v>
      </c>
      <c r="B2" s="4" t="s">
        <v>41</v>
      </c>
    </row>
    <row r="3" spans="1:4" ht="15.75" customHeight="1" x14ac:dyDescent="0.3">
      <c r="A3" s="18" t="s">
        <v>52</v>
      </c>
      <c r="B3" t="s">
        <v>7</v>
      </c>
      <c r="C3" t="s">
        <v>48</v>
      </c>
      <c r="D3" t="s">
        <v>5</v>
      </c>
    </row>
    <row r="4" spans="1:4" x14ac:dyDescent="0.3">
      <c r="B4" s="8">
        <f ca="1">IFERROR(IF(LEN(Milstolpar!D3)=0,"",INDEX(ÖversiktMilstolpar[],Milstolpar!$B3+$B$17,3)),"")</f>
        <v>43280</v>
      </c>
      <c r="C4" s="16" t="str">
        <f>IFERROR(IF(LEN(Milstolpar!E3)=0,"",INDEX(ÖversiktMilstolpar[],Milstolpar!$B3+$B$17,4)),"")</f>
        <v>Start</v>
      </c>
      <c r="D4" s="5">
        <f>IFERROR(INDEX(ÖversiktMilstolpar[],Milstolpar!$B3+$B$17,2),"")</f>
        <v>1</v>
      </c>
    </row>
    <row r="5" spans="1:4" ht="31.5" x14ac:dyDescent="0.3">
      <c r="B5" s="8">
        <f ca="1">IFERROR(IF(LEN(Milstolpar!D4)=0,"",INDEX(ÖversiktMilstolpar[],Milstolpar!$B4+$B$17,3)),"")</f>
        <v>43290</v>
      </c>
      <c r="C5" s="16" t="str">
        <f>IFERROR(IF(LEN(Milstolpar!E4)=0,"",INDEX(ÖversiktMilstolpar[],Milstolpar!$B4+$B$17,4)),"")</f>
        <v>Problemanalys
aktivitet 1</v>
      </c>
      <c r="D5" s="5">
        <f>IFERROR(INDEX(ÖversiktMilstolpar[],Milstolpar!$B4+$B$17,2),"")</f>
        <v>-2</v>
      </c>
    </row>
    <row r="6" spans="1:4" ht="66" customHeight="1" x14ac:dyDescent="0.3">
      <c r="B6" s="8">
        <f ca="1">IFERROR(IF(LEN(Milstolpar!D5)=0,"",INDEX(ÖversiktMilstolpar[],Milstolpar!$B5+$B$17,3)),"")</f>
        <v>43310</v>
      </c>
      <c r="C6" s="16" t="str">
        <f>IFERROR(IF(LEN(Milstolpar!E5)=0,"",INDEX(ÖversiktMilstolpar[],Milstolpar!$B5+$B$17,4)),"")</f>
        <v>Utveckla företagsärende
aktivitet 1
aktivitet 2</v>
      </c>
      <c r="D6" s="5">
        <f>IFERROR(INDEX(ÖversiktMilstolpar[],Milstolpar!$B5+$B$17,2),"")</f>
        <v>1</v>
      </c>
    </row>
    <row r="7" spans="1:4" ht="31.5" x14ac:dyDescent="0.3">
      <c r="B7" s="8">
        <f ca="1">IFERROR(IF(LEN(Milstolpar!D6)=0,"",INDEX(ÖversiktMilstolpar[],Milstolpar!$B6+$B$17,3)),"")</f>
        <v>43340</v>
      </c>
      <c r="C7" s="16" t="str">
        <f>IFERROR(IF(LEN(Milstolpar!E6)=0,"",INDEX(ÖversiktMilstolpar[],Milstolpar!$B6+$B$17,4)),"")</f>
        <v>Granska presentation</v>
      </c>
      <c r="D7" s="5">
        <f>IFERROR(INDEX(ÖversiktMilstolpar[],Milstolpar!$B6+$B$17,2),"")</f>
        <v>-1</v>
      </c>
    </row>
    <row r="8" spans="1:4" ht="47.25" x14ac:dyDescent="0.3">
      <c r="B8" s="8">
        <f ca="1">IFERROR(IF(LEN(Milstolpar!D7)=0,"",INDEX(ÖversiktMilstolpar[],Milstolpar!$B7+$B$17,3)),"")</f>
        <v>43380</v>
      </c>
      <c r="C8" s="16" t="str">
        <f>IFERROR(IF(LEN(Milstolpar!E7)=0,"",INDEX(ÖversiktMilstolpar[],Milstolpar!$B7+$B$17,4)),"")</f>
        <v>Chef Kickoff
aktivitet 1
aktivitet 2</v>
      </c>
      <c r="D8" s="5">
        <f>IFERROR(INDEX(ÖversiktMilstolpar[],Milstolpar!$B7+$B$17,2),"")</f>
        <v>-0.5</v>
      </c>
    </row>
    <row r="9" spans="1:4" ht="63" x14ac:dyDescent="0.3">
      <c r="B9" s="8">
        <f ca="1">IFERROR(IF(LEN(Milstolpar!D8)=0,"",INDEX(ÖversiktMilstolpar[],Milstolpar!$B8+$B$17,3)),"")</f>
        <v>43430</v>
      </c>
      <c r="C9" s="16" t="str">
        <f>IFERROR(IF(LEN(Milstolpar!E8)=0,"",INDEX(ÖversiktMilstolpar[],Milstolpar!$B8+$B$17,4)),"")</f>
        <v>Chef Justering
aktivitet 1
aktivitet 2
aktivitet 3</v>
      </c>
      <c r="D9" s="5">
        <f>IFERROR(INDEX(ÖversiktMilstolpar[],Milstolpar!$B8+$B$17,2),"")</f>
        <v>2</v>
      </c>
    </row>
    <row r="10" spans="1:4" ht="31.5" x14ac:dyDescent="0.3">
      <c r="B10" s="8">
        <f ca="1">IFERROR(IF(LEN(Milstolpar!D9)=0,"",INDEX(ÖversiktMilstolpar[],Milstolpar!$B9+$B$17,3)),"")</f>
        <v>43490</v>
      </c>
      <c r="C10" s="16" t="str">
        <f>IFERROR(IF(LEN(Milstolpar!E9)=0,"",INDEX(ÖversiktMilstolpar[],Milstolpar!$B9+$B$17,4)),"")</f>
        <v>Intressent Inköp</v>
      </c>
      <c r="D10" s="5">
        <f>IFERROR(INDEX(ÖversiktMilstolpar[],Milstolpar!$B9+$B$17,2),"")</f>
        <v>0.5</v>
      </c>
    </row>
    <row r="11" spans="1:4" x14ac:dyDescent="0.3">
      <c r="B11" s="8">
        <f ca="1">IFERROR(IF(LEN(Milstolpar!D10)=0,"",INDEX(ÖversiktMilstolpar[],Milstolpar!$B10+$B$17,3)),"")</f>
        <v>43560</v>
      </c>
      <c r="C11" s="16" t="str">
        <f>IFERROR(IF(LEN(Milstolpar!E10)=0,"",INDEX(ÖversiktMilstolpar[],Milstolpar!$B10+$B$17,4)),"")</f>
        <v>Resursval</v>
      </c>
      <c r="D11" s="5">
        <f>IFERROR(INDEX(ÖversiktMilstolpar[],Milstolpar!$B10+$B$17,2),"")</f>
        <v>-1</v>
      </c>
    </row>
    <row r="12" spans="1:4" ht="31.5" x14ac:dyDescent="0.3">
      <c r="B12" s="8">
        <f ca="1">IFERROR(IF(LEN(Milstolpar!D11)=0,"",INDEX(ÖversiktMilstolpar[],Milstolpar!$B11+$B$17,3)),"")</f>
        <v>43640</v>
      </c>
      <c r="C12" s="16" t="str">
        <f>IFERROR(IF(LEN(Milstolpar!E11)=0,"",INDEX(ÖversiktMilstolpar[],Milstolpar!$B11+$B$17,4)),"")</f>
        <v xml:space="preserve">Skapa team
aktivitet 1 </v>
      </c>
      <c r="D12" s="5">
        <f>IFERROR(INDEX(ÖversiktMilstolpar[],Milstolpar!$B11+$B$17,2),"")</f>
        <v>0.5</v>
      </c>
    </row>
    <row r="13" spans="1:4" ht="78.75" x14ac:dyDescent="0.3">
      <c r="B13" s="8">
        <f ca="1">IFERROR(IF(LEN(Milstolpar!D12)=0,"",INDEX(ÖversiktMilstolpar[],Milstolpar!$B12+$B$17,3)),"")</f>
        <v>43730</v>
      </c>
      <c r="C13" s="16" t="str">
        <f>IFERROR(IF(LEN(Milstolpar!E12)=0,"",INDEX(ÖversiktMilstolpar[],Milstolpar!$B12+$B$17,4)),"")</f>
        <v>Team Kickoff
aktivitet 1 
aktivitet 2
aktivitet 3
aktivitet 4</v>
      </c>
      <c r="D13" s="5">
        <f>IFERROR(INDEX(ÖversiktMilstolpar[],Milstolpar!$B12+$B$17,2),"")</f>
        <v>-2</v>
      </c>
    </row>
    <row r="15" spans="1:4" ht="16.5" x14ac:dyDescent="0.3">
      <c r="A15" s="13" t="s">
        <v>38</v>
      </c>
      <c r="B15" s="4" t="s">
        <v>42</v>
      </c>
    </row>
    <row r="16" spans="1:4" x14ac:dyDescent="0.3">
      <c r="B16" t="s">
        <v>43</v>
      </c>
    </row>
    <row r="17" spans="1:3" x14ac:dyDescent="0.3">
      <c r="B17" s="9">
        <v>0</v>
      </c>
    </row>
    <row r="19" spans="1:3" ht="15.75" customHeight="1" x14ac:dyDescent="0.3">
      <c r="A19" s="18" t="s">
        <v>53</v>
      </c>
      <c r="B19" s="4" t="s">
        <v>44</v>
      </c>
    </row>
    <row r="20" spans="1:3" x14ac:dyDescent="0.3">
      <c r="B20">
        <f ca="1">IFERROR(YEAR(B4),"")</f>
        <v>2018</v>
      </c>
      <c r="C20" t="s">
        <v>49</v>
      </c>
    </row>
    <row r="21" spans="1:3" x14ac:dyDescent="0.3">
      <c r="B21" t="str">
        <f ca="1">IFERROR(IF(YEAR($B$9)=$B$20,"",YEAR($B$9)),"")</f>
        <v/>
      </c>
      <c r="C21" t="s">
        <v>50</v>
      </c>
    </row>
    <row r="22" spans="1:3" x14ac:dyDescent="0.3">
      <c r="B22">
        <f ca="1">IFERROR(IF(YEAR($B$13)=$B$20,"",YEAR($B$13)),"")</f>
        <v>2019</v>
      </c>
      <c r="C22" t="s">
        <v>51</v>
      </c>
    </row>
    <row r="24" spans="1:3" ht="16.5" x14ac:dyDescent="0.3">
      <c r="A24" s="13" t="s">
        <v>39</v>
      </c>
      <c r="B24" s="4" t="s">
        <v>45</v>
      </c>
      <c r="C24" s="17">
        <f ca="1">B4</f>
        <v>43280</v>
      </c>
    </row>
    <row r="25" spans="1:3" ht="16.5" x14ac:dyDescent="0.3">
      <c r="B25" s="4" t="s">
        <v>46</v>
      </c>
      <c r="C25" s="17">
        <f ca="1">B9</f>
        <v>43430</v>
      </c>
    </row>
    <row r="26" spans="1:3" ht="16.5" x14ac:dyDescent="0.3">
      <c r="B26" s="7" t="s">
        <v>47</v>
      </c>
      <c r="C26" s="17">
        <f ca="1">B13</f>
        <v>43730</v>
      </c>
    </row>
    <row r="27" spans="1:3" x14ac:dyDescent="0.3">
      <c r="B27" s="6"/>
    </row>
    <row r="28" spans="1:3" x14ac:dyDescent="0.3">
      <c r="B28" s="6"/>
    </row>
    <row r="29" spans="1:3" x14ac:dyDescent="0.3">
      <c r="B29" s="6"/>
    </row>
    <row r="30" spans="1:3" x14ac:dyDescent="0.3">
      <c r="B30" s="6"/>
    </row>
    <row r="31" spans="1:3" x14ac:dyDescent="0.3">
      <c r="B31" s="6"/>
    </row>
    <row r="32" spans="1:3" x14ac:dyDescent="0.3">
      <c r="B32" s="6"/>
    </row>
  </sheetData>
  <printOptions horizontalCentered="1"/>
  <pageMargins left="0.7" right="0.7" top="0.75" bottom="0.75" header="0.3" footer="0.3"/>
  <pageSetup paperSize="9" scale="66" fitToHeight="0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Milstolpar</vt:lpstr>
      <vt:lpstr>Översikt</vt:lpstr>
      <vt:lpstr>Om</vt:lpstr>
      <vt:lpstr>Diagramdata</vt:lpstr>
      <vt:lpstr>Milstolpar!Print_Titles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2018-06-29T13:46:54Z</dcterms:created>
  <dcterms:modified xsi:type="dcterms:W3CDTF">2018-06-29T13:46:54Z</dcterms:modified>
</cp:coreProperties>
</file>