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sv-SE\"/>
    </mc:Choice>
  </mc:AlternateContent>
  <bookViews>
    <workbookView xWindow="0" yWindow="0" windowWidth="21600" windowHeight="9510"/>
  </bookViews>
  <sheets>
    <sheet name="Kassaflöde" sheetId="1" r:id="rId1"/>
    <sheet name="Månadsinkomst" sheetId="4" r:id="rId2"/>
    <sheet name="Månadsutgifter" sheetId="3" r:id="rId3"/>
  </sheets>
  <definedNames>
    <definedName name="Rubrik1">Kassaflöde[[#Headers],[Kassaflöde]]</definedName>
    <definedName name="Rubrik2">Intäkter[[#Headers],[Månadsinkomst]]</definedName>
    <definedName name="Rubrik3">Utgifter[[#Headers],[Månadsutgifter]]</definedName>
    <definedName name="_xlnm.Print_Titles" localSheetId="0">Kassaflöde!$5:$5</definedName>
    <definedName name="_xlnm.Print_Titles" localSheetId="1">Månadsinkomst!$1:$1</definedName>
    <definedName name="_xlnm.Print_Titles" localSheetId="2">Månadsutgifter!$1:$1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s="1"/>
  <c r="E7" i="1" s="1"/>
  <c r="D5" i="4"/>
  <c r="C5" i="4"/>
  <c r="C6" i="1" s="1"/>
  <c r="E3" i="4"/>
  <c r="E4" i="4"/>
  <c r="E2" i="4"/>
  <c r="D7" i="1"/>
  <c r="D6" i="1"/>
  <c r="E5" i="4" l="1"/>
  <c r="E6" i="1" s="1"/>
  <c r="C8" i="1"/>
  <c r="D8" i="1"/>
  <c r="E8" i="1" l="1"/>
</calcChain>
</file>

<file path=xl/sharedStrings.xml><?xml version="1.0" encoding="utf-8"?>
<sst xmlns="http://schemas.openxmlformats.org/spreadsheetml/2006/main" count="43" uniqueCount="37">
  <si>
    <t>Månad</t>
  </si>
  <si>
    <t>År</t>
  </si>
  <si>
    <t>Familjens månadsbudget</t>
  </si>
  <si>
    <t>Kassaflöde</t>
  </si>
  <si>
    <t>Summa Inkomster</t>
  </si>
  <si>
    <t>Summa utgifter</t>
  </si>
  <si>
    <t>Summa kontanter</t>
  </si>
  <si>
    <t>Faktisk</t>
  </si>
  <si>
    <t>Varians</t>
  </si>
  <si>
    <t>Månadsinkomst</t>
  </si>
  <si>
    <t>Inkomst 1</t>
  </si>
  <si>
    <t>Inkomst 2</t>
  </si>
  <si>
    <t>Annan inkomst</t>
  </si>
  <si>
    <t>Månadsutgifter</t>
  </si>
  <si>
    <t>Bostad</t>
  </si>
  <si>
    <t>Matvaror</t>
  </si>
  <si>
    <t>Telefon</t>
  </si>
  <si>
    <t>El/gas</t>
  </si>
  <si>
    <t>Vatten/avlopp/sopor</t>
  </si>
  <si>
    <t>Kabel-TV</t>
  </si>
  <si>
    <t>Internet</t>
  </si>
  <si>
    <t>Underhåll/reparationer</t>
  </si>
  <si>
    <t>Barnomsorg</t>
  </si>
  <si>
    <t>Skolavgifter</t>
  </si>
  <si>
    <t>Husdjur</t>
  </si>
  <si>
    <t>Transport</t>
  </si>
  <si>
    <t>Hygien</t>
  </si>
  <si>
    <t>Försäkring</t>
  </si>
  <si>
    <t>Kreditkort</t>
  </si>
  <si>
    <t>Lån</t>
  </si>
  <si>
    <t>Skatter</t>
  </si>
  <si>
    <t>Gåvor/välgörenhet</t>
  </si>
  <si>
    <t>Sparande</t>
  </si>
  <si>
    <t>Övrigt</t>
  </si>
  <si>
    <t>Beräknade</t>
  </si>
  <si>
    <t>Summa inkomster</t>
  </si>
  <si>
    <t>Faktiska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</si>
</sst>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kr&quot;"/>
  </numFmts>
  <fonts count="15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  <font>
      <sz val="11"/>
      <color rgb="FFB652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9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7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7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7" fontId="12" fillId="0" borderId="0" xfId="9" applyFont="1">
      <alignment horizontal="right" vertical="center" indent="2"/>
    </xf>
    <xf numFmtId="167" fontId="13" fillId="0" borderId="0" xfId="9" applyFont="1">
      <alignment horizontal="right" vertical="center" indent="2"/>
    </xf>
    <xf numFmtId="167" fontId="14" fillId="0" borderId="0" xfId="9" applyFont="1">
      <alignment horizontal="right" vertical="center" indent="2"/>
    </xf>
    <xf numFmtId="0" fontId="0" fillId="0" borderId="0" xfId="0" applyFont="1" applyFill="1">
      <alignment vertical="center" wrapText="1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13" applyNumberFormat="1" applyFont="1">
      <alignment horizontal="right" vertical="center" indent="2"/>
    </xf>
  </cellXfs>
  <cellStyles count="18">
    <cellStyle name="Anteckning" xfId="12" builtinId="10" customBuiltin="1"/>
    <cellStyle name="Beräknade" xfId="17"/>
    <cellStyle name="Faktiska" xfId="13"/>
    <cellStyle name="Följd hyperlänk" xfId="16" builtinId="9" customBuiltin="1"/>
    <cellStyle name="Hyperlänk" xfId="15" builtinId="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  <cellStyle name="Tusental" xfId="7" builtinId="3" customBuiltin="1"/>
    <cellStyle name="Tusental [0]" xfId="8" builtinId="6" customBuiltin="1"/>
    <cellStyle name="Valuta" xfId="9" builtinId="4" customBuiltin="1"/>
    <cellStyle name="Valuta [0]" xfId="10" builtinId="7" customBuiltin="1"/>
    <cellStyle name="Variansrubrik" xfId="14"/>
  </cellStyles>
  <dxfs count="20">
    <dxf>
      <font>
        <b val="0"/>
        <i val="0"/>
        <strike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20A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kr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Familjens månadsbudget" defaultPivotStyle="PivotStyleLight16">
    <tableStyle name="Familjens månadsbudget" pivot="0" count="1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  <tableStyleElement type="firstHeaderCell" dxfId="12"/>
      <tableStyleElement type="lastHeaderCell" dxfId="11"/>
      <tableStyleElement type="lastTotalCell" dxfId="10"/>
    </tableStyle>
  </tableStyles>
  <colors>
    <mruColors>
      <color rgb="FFB6520A"/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Beräknade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Kassaflöde!$B$6:$B$8</c:f>
              <c:strCache>
                <c:ptCount val="3"/>
                <c:pt idx="0">
                  <c:v>Summa inkomster</c:v>
                </c:pt>
                <c:pt idx="1">
                  <c:v>Summa utgifter</c:v>
                </c:pt>
                <c:pt idx="2">
                  <c:v>Summa kontanter</c:v>
                </c:pt>
              </c:strCache>
            </c:strRef>
          </c:cat>
          <c:val>
            <c:numRef>
              <c:f>Kassaflöde!$C$6:$C$8</c:f>
              <c:numCache>
                <c:formatCode>#\ ##0\ "kr"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Faktiska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Kassaflöde!$B$6:$B$8</c:f>
              <c:strCache>
                <c:ptCount val="3"/>
                <c:pt idx="0">
                  <c:v>Summa inkomster</c:v>
                </c:pt>
                <c:pt idx="1">
                  <c:v>Summa utgifter</c:v>
                </c:pt>
                <c:pt idx="2">
                  <c:v>Summa kontanter</c:v>
                </c:pt>
              </c:strCache>
            </c:strRef>
          </c:cat>
          <c:val>
            <c:numRef>
              <c:f>Kassaflöde!$D$6:$D$8</c:f>
              <c:numCache>
                <c:formatCode>#\ ##0\ "kr"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52510865437"/>
          <c:y val="1.2778451950459487E-2"/>
          <c:w val="0.28513775072838538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 7" descr="Grupperat stående stapeldiagram som visar beräknade och faktiska värden för Summa Inkomster, Summa utgifter och Summa kontant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Kassaflöde" displayName="Kassaflöde" ref="B5:E8" totalsRowCount="1">
  <autoFilter ref="B5:E7"/>
  <tableColumns count="4">
    <tableColumn id="1" name="Kassaflöde" totalsRowLabel="Summa kontanter" totalsRowDxfId="9"/>
    <tableColumn id="2" name="Beräknade" totalsRowFunction="custom" totalsRowDxfId="8" dataCellStyle="Valuta">
      <totalsRowFormula>C6-C7</totalsRowFormula>
    </tableColumn>
    <tableColumn id="3" name="Faktiska" totalsRowFunction="custom" dataDxfId="7" totalsRowDxfId="6" dataCellStyle="Valuta">
      <totalsRowFormula>D6-D7</totalsRowFormula>
    </tableColumn>
    <tableColumn id="4" name="Varians" totalsRowFunction="custom" totalsRowDxfId="5" dataCellStyle="Valuta">
      <totalsRowFormula>Kassaflöde[[#Totals],[Faktiska]]-Kassaflöde[[#Totals],[Beräknade]]</totalsRowFormula>
    </tableColumn>
  </tableColumns>
  <tableStyleInfo name="Familjens månadsbudget" showFirstColumn="1" showLastColumn="1" showRowStripes="1" showColumnStripes="1"/>
  <extLst>
    <ext xmlns:x14="http://schemas.microsoft.com/office/spreadsheetml/2009/9/main" uri="{504A1905-F514-4f6f-8877-14C23A59335A}">
      <x14:table altTextSummary="Beräknat, faktiskt och varians för kassaflöde för Summa inkomster, Summa utgifter och Summa kontanter uppdateras automatiskt baserat på poster i kalkylbladen Månadsinkomst och Månadsutgifter"/>
    </ext>
  </extLst>
</table>
</file>

<file path=xl/tables/table22.xml><?xml version="1.0" encoding="utf-8"?>
<table xmlns="http://schemas.openxmlformats.org/spreadsheetml/2006/main" id="5" name="Intäkter" displayName="Intäkter" ref="B1:E5" totalsRowCount="1">
  <autoFilter ref="B1:E4"/>
  <tableColumns count="4">
    <tableColumn id="1" name="Månadsinkomst" totalsRowLabel="Summa Inkomster"/>
    <tableColumn id="2" name="Beräknade" totalsRowFunction="sum" totalsRowDxfId="4" dataCellStyle="Valuta"/>
    <tableColumn id="3" name="Faktisk" totalsRowFunction="sum" totalsRowDxfId="3" dataCellStyle="Valuta"/>
    <tableColumn id="4" name="Varians" totalsRowFunction="sum" totalsRowDxfId="2" dataCellStyle="Valuta">
      <calculatedColumnFormula>Intäkter[[#This Row],[Faktisk]]-Intäkter[[#This Row],[Beräknade]]</calculatedColumnFormula>
    </tableColumn>
  </tableColumns>
  <tableStyleInfo name="Familjens månadsbudget" showFirstColumn="1" showLastColumn="1" showRowStripes="1" showColumnStripes="1"/>
  <extLst>
    <ext xmlns:x14="http://schemas.microsoft.com/office/spreadsheetml/2009/9/main" uri="{504A1905-F514-4f6f-8877-14C23A59335A}">
      <x14:table altTextSummary="Ange månadsinkomst, beräknad och faktisk inkomst från varje källa i den här tabellen. Varians och Summa inkomster beräknas automatiskt"/>
    </ext>
  </extLst>
</table>
</file>

<file path=xl/tables/table31.xml><?xml version="1.0" encoding="utf-8"?>
<table xmlns="http://schemas.openxmlformats.org/spreadsheetml/2006/main" id="9" name="Utgifter" displayName="Utgifter" ref="B1:E22" totalsRowCount="1">
  <autoFilter ref="B1:E21"/>
  <tableColumns count="4">
    <tableColumn id="1" name="Månadsutgifter" totalsRowLabel="Summa utgifter"/>
    <tableColumn id="2" name="Beräknade" totalsRowFunction="sum" totalsRowDxfId="1" dataCellStyle="Valuta"/>
    <tableColumn id="3" name="Faktisk" totalsRowFunction="sum" totalsRowDxfId="0" dataCellStyle="Valuta"/>
    <tableColumn id="4" name="Varians" totalsRowFunction="sum" dataCellStyle="Valuta">
      <calculatedColumnFormula>Utgifter[[#This Row],[Beräknade]]-Utgifter[[#This Row],[Faktisk]]</calculatedColumnFormula>
    </tableColumn>
  </tableColumns>
  <tableStyleInfo name="Familjens månadsbudget" showFirstColumn="1" showLastColumn="1" showRowStripes="1" showColumnStripes="1"/>
  <extLst>
    <ext xmlns:x14="http://schemas.microsoft.com/office/spreadsheetml/2009/9/main" uri="{504A1905-F514-4f6f-8877-14C23A59335A}">
      <x14:table altTextSummary="Ange månadsutgifter, beräknade och faktiska utgifter i den här tabellen. Varians och Summa utgifter beräknas automatiskt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8" t="s">
        <v>3</v>
      </c>
      <c r="C5" s="15" t="s">
        <v>34</v>
      </c>
      <c r="D5" s="14" t="s">
        <v>36</v>
      </c>
      <c r="E5" s="20" t="s">
        <v>8</v>
      </c>
    </row>
    <row r="6" spans="2:5" ht="30" customHeight="1" x14ac:dyDescent="0.2">
      <c r="B6" s="8" t="s">
        <v>35</v>
      </c>
      <c r="C6" s="11">
        <f>Intäkter[[#Totals],[Beräknade]]</f>
        <v>5700</v>
      </c>
      <c r="D6" s="28">
        <f>Intäkter[[#Totals],[Faktisk]]</f>
        <v>5500</v>
      </c>
      <c r="E6" s="11">
        <f>Intäkter[[#Totals],[Varians]]</f>
        <v>-200</v>
      </c>
    </row>
    <row r="7" spans="2:5" ht="30" customHeight="1" x14ac:dyDescent="0.2">
      <c r="B7" s="8" t="s">
        <v>5</v>
      </c>
      <c r="C7" s="11">
        <f>Utgifter[[#Totals],[Beräknade]]</f>
        <v>3603</v>
      </c>
      <c r="D7" s="28">
        <f>Utgifter[[#Totals],[Faktisk]]</f>
        <v>3655</v>
      </c>
      <c r="E7" s="11">
        <f>Utgifter[[#Totals],[Varians]]</f>
        <v>-52</v>
      </c>
    </row>
    <row r="8" spans="2:5" ht="30" customHeight="1" x14ac:dyDescent="0.2">
      <c r="B8" s="24" t="s">
        <v>6</v>
      </c>
      <c r="C8" s="25">
        <f>C6-C7</f>
        <v>2097</v>
      </c>
      <c r="D8" s="26">
        <f>D6-D7</f>
        <v>1845</v>
      </c>
      <c r="E8" s="27">
        <f>Kassaflöde[[#Totals],[Faktiska]]-Kassaflöde[[#Totals],[Beräknade]]</f>
        <v>-252</v>
      </c>
    </row>
  </sheetData>
  <dataValidations count="9">
    <dataValidation allowBlank="1" showInputMessage="1" showErrorMessage="1" prompt="Skapa familjens månadsbudget med den här arbetsboken. Kassaflödestabellen och budgetsammanfattningen som visas som ett grupperat stående stapeldiagram uppdateras automatiskt från kalkylbladen Månadsinkomst och Månadsutgifter" sqref="A1"/>
    <dataValidation allowBlank="1" showInputMessage="1" showErrorMessage="1" prompt="Ange månad i den här cellen" sqref="B1"/>
    <dataValidation allowBlank="1" showInputMessage="1" showErrorMessage="1" prompt="Ange år i den här cellen" sqref="B2"/>
    <dataValidation allowBlank="1" showInputMessage="1" showErrorMessage="1" prompt="Den här cellen innehåller kalkylbladets rubrik. Ange månadsinkomster i kalkylbladet Månadsinkomst och månadsutgifter i kalkylbladet Månadsutgifter" sqref="B3"/>
    <dataValidation allowBlank="1" showInputMessage="1" showErrorMessage="1" prompt="Grupperat stående stapeldiagram som visar beräknade och faktiska värden för Summa Inkomster, Summa utgifter och Summa kontanter" sqref="B4"/>
    <dataValidation allowBlank="1" showInputMessage="1" showErrorMessage="1" prompt="Summa Inkomster och Summa utgifter uppdateras automatiskt i den här kolumnen under den här rubriken" sqref="B5"/>
    <dataValidation allowBlank="1" showInputMessage="1" showErrorMessage="1" prompt="Beräknat belopp uppdateras automatiskt i den här kolumnen under den här rubriken" sqref="C5"/>
    <dataValidation allowBlank="1" showInputMessage="1" showErrorMessage="1" prompt="Faktiskt belopp uppdateras automatiskt i den här kolumnen under den här rubriken" sqref="D5"/>
    <dataValidation allowBlank="1" showInputMessage="1" showErrorMessage="1" prompt="Variansbeloppet beräknas automatiskt i den här kolumnen under den här rubriken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8" t="s">
        <v>9</v>
      </c>
      <c r="C1" s="15" t="s">
        <v>34</v>
      </c>
      <c r="D1" s="14" t="s">
        <v>7</v>
      </c>
      <c r="E1" s="16" t="s">
        <v>8</v>
      </c>
    </row>
    <row r="2" spans="2:5" ht="30" customHeight="1" x14ac:dyDescent="0.2">
      <c r="B2" s="18" t="s">
        <v>10</v>
      </c>
      <c r="C2" s="11">
        <v>4000</v>
      </c>
      <c r="D2" s="11">
        <v>4000</v>
      </c>
      <c r="E2" s="11">
        <f>Intäkter[[#This Row],[Faktisk]]-Intäkter[[#This Row],[Beräknade]]</f>
        <v>0</v>
      </c>
    </row>
    <row r="3" spans="2:5" ht="30" customHeight="1" x14ac:dyDescent="0.2">
      <c r="B3" s="18" t="s">
        <v>11</v>
      </c>
      <c r="C3" s="11">
        <v>1400</v>
      </c>
      <c r="D3" s="11">
        <v>1500</v>
      </c>
      <c r="E3" s="11">
        <f>Intäkter[[#This Row],[Faktisk]]-Intäkter[[#This Row],[Beräknade]]</f>
        <v>100</v>
      </c>
    </row>
    <row r="4" spans="2:5" ht="30" customHeight="1" x14ac:dyDescent="0.2">
      <c r="B4" s="18" t="s">
        <v>12</v>
      </c>
      <c r="C4" s="11">
        <v>300</v>
      </c>
      <c r="D4" s="11">
        <v>0</v>
      </c>
      <c r="E4" s="11">
        <f>Intäkter[[#This Row],[Faktisk]]-Intäkter[[#This Row],[Beräknade]]</f>
        <v>-300</v>
      </c>
    </row>
    <row r="5" spans="2:5" ht="30" customHeight="1" x14ac:dyDescent="0.2">
      <c r="B5" t="s">
        <v>4</v>
      </c>
      <c r="C5" s="21">
        <f>SUBTOTAL(109,Intäkter[Beräknade])</f>
        <v>5700</v>
      </c>
      <c r="D5" s="23">
        <f>SUBTOTAL(109,Intäkter[Faktisk])</f>
        <v>5500</v>
      </c>
      <c r="E5" s="13">
        <f>SUBTOTAL(109,Intäkter[Varians])</f>
        <v>-200</v>
      </c>
    </row>
  </sheetData>
  <dataValidations count="5">
    <dataValidation allowBlank="1" showInputMessage="1" showErrorMessage="1" prompt="Ange månadsinkomsten i det här kalkylbladet" sqref="A1"/>
    <dataValidation allowBlank="1" showInputMessage="1" showErrorMessage="1" prompt="Variansbeloppet beräknas automatiskt i den här kolumnen under den här rubriken" sqref="E1"/>
    <dataValidation allowBlank="1" showInputMessage="1" showErrorMessage="1" prompt="Ange månadsinkomst i den här kolumnen under den här rubriken. Använd rubrikfilter för att hitta specifika poster" sqref="B1"/>
    <dataValidation allowBlank="1" showInputMessage="1" showErrorMessage="1" prompt="Ange beräknad inkomst i den här kolumnen under den här rubriken" sqref="C1"/>
    <dataValidation allowBlank="1" showInputMessage="1" showErrorMessage="1" prompt="Ange faktisk inkomst i den här kolumnen under den här rubriken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5" t="s">
        <v>34</v>
      </c>
      <c r="D1" s="12" t="s">
        <v>7</v>
      </c>
      <c r="E1" s="16" t="s">
        <v>8</v>
      </c>
    </row>
    <row r="2" spans="2:5" ht="30" customHeight="1" x14ac:dyDescent="0.2">
      <c r="B2" s="8" t="s">
        <v>14</v>
      </c>
      <c r="C2" s="17">
        <v>1500</v>
      </c>
      <c r="D2" s="19">
        <v>1500</v>
      </c>
      <c r="E2" s="11">
        <f>Utgifter[[#This Row],[Beräknade]]-Utgifter[[#This Row],[Faktisk]]</f>
        <v>0</v>
      </c>
    </row>
    <row r="3" spans="2:5" ht="30" customHeight="1" x14ac:dyDescent="0.2">
      <c r="B3" s="8" t="s">
        <v>15</v>
      </c>
      <c r="C3" s="17">
        <v>250</v>
      </c>
      <c r="D3" s="19">
        <v>280</v>
      </c>
      <c r="E3" s="11">
        <f>Utgifter[[#This Row],[Beräknade]]-Utgifter[[#This Row],[Faktisk]]</f>
        <v>-30</v>
      </c>
    </row>
    <row r="4" spans="2:5" ht="30" customHeight="1" x14ac:dyDescent="0.2">
      <c r="B4" s="8" t="s">
        <v>16</v>
      </c>
      <c r="C4" s="17">
        <v>38</v>
      </c>
      <c r="D4" s="19">
        <v>38</v>
      </c>
      <c r="E4" s="11">
        <f>Utgifter[[#This Row],[Beräknade]]-Utgifter[[#This Row],[Faktisk]]</f>
        <v>0</v>
      </c>
    </row>
    <row r="5" spans="2:5" ht="30" customHeight="1" x14ac:dyDescent="0.2">
      <c r="B5" s="8" t="s">
        <v>17</v>
      </c>
      <c r="C5" s="17">
        <v>65</v>
      </c>
      <c r="D5" s="19">
        <v>78</v>
      </c>
      <c r="E5" s="11">
        <f>Utgifter[[#This Row],[Beräknade]]-Utgifter[[#This Row],[Faktisk]]</f>
        <v>-13</v>
      </c>
    </row>
    <row r="6" spans="2:5" ht="30" customHeight="1" x14ac:dyDescent="0.2">
      <c r="B6" s="8" t="s">
        <v>18</v>
      </c>
      <c r="C6" s="17">
        <v>25</v>
      </c>
      <c r="D6" s="19">
        <v>21</v>
      </c>
      <c r="E6" s="11">
        <f>Utgifter[[#This Row],[Beräknade]]-Utgifter[[#This Row],[Faktisk]]</f>
        <v>4</v>
      </c>
    </row>
    <row r="7" spans="2:5" ht="30" customHeight="1" x14ac:dyDescent="0.2">
      <c r="B7" s="8" t="s">
        <v>19</v>
      </c>
      <c r="C7" s="17">
        <v>75</v>
      </c>
      <c r="D7" s="19">
        <v>83</v>
      </c>
      <c r="E7" s="11">
        <f>Utgifter[[#This Row],[Beräknade]]-Utgifter[[#This Row],[Faktisk]]</f>
        <v>-8</v>
      </c>
    </row>
    <row r="8" spans="2:5" ht="30" customHeight="1" x14ac:dyDescent="0.2">
      <c r="B8" s="8" t="s">
        <v>20</v>
      </c>
      <c r="C8" s="17">
        <v>60</v>
      </c>
      <c r="D8" s="19">
        <v>60</v>
      </c>
      <c r="E8" s="11">
        <f>Utgifter[[#This Row],[Beräknade]]-Utgifter[[#This Row],[Faktisk]]</f>
        <v>0</v>
      </c>
    </row>
    <row r="9" spans="2:5" ht="30" customHeight="1" x14ac:dyDescent="0.2">
      <c r="B9" s="8" t="s">
        <v>21</v>
      </c>
      <c r="C9" s="17">
        <v>0</v>
      </c>
      <c r="D9" s="19">
        <v>60</v>
      </c>
      <c r="E9" s="11">
        <f>Utgifter[[#This Row],[Beräknade]]-Utgifter[[#This Row],[Faktisk]]</f>
        <v>-60</v>
      </c>
    </row>
    <row r="10" spans="2:5" ht="30" customHeight="1" x14ac:dyDescent="0.2">
      <c r="B10" s="8" t="s">
        <v>22</v>
      </c>
      <c r="C10" s="17">
        <v>180</v>
      </c>
      <c r="D10" s="19">
        <v>150</v>
      </c>
      <c r="E10" s="11">
        <f>Utgifter[[#This Row],[Beräknade]]-Utgifter[[#This Row],[Faktisk]]</f>
        <v>30</v>
      </c>
    </row>
    <row r="11" spans="2:5" ht="30" customHeight="1" x14ac:dyDescent="0.2">
      <c r="B11" s="8" t="s">
        <v>23</v>
      </c>
      <c r="C11" s="17">
        <v>250</v>
      </c>
      <c r="D11" s="19">
        <v>250</v>
      </c>
      <c r="E11" s="11">
        <f>Utgifter[[#This Row],[Beräknade]]-Utgifter[[#This Row],[Faktisk]]</f>
        <v>0</v>
      </c>
    </row>
    <row r="12" spans="2:5" ht="30" customHeight="1" x14ac:dyDescent="0.2">
      <c r="B12" s="8" t="s">
        <v>24</v>
      </c>
      <c r="C12" s="17">
        <v>75</v>
      </c>
      <c r="D12" s="19">
        <v>80</v>
      </c>
      <c r="E12" s="11">
        <f>Utgifter[[#This Row],[Beräknade]]-Utgifter[[#This Row],[Faktisk]]</f>
        <v>-5</v>
      </c>
    </row>
    <row r="13" spans="2:5" ht="30" customHeight="1" x14ac:dyDescent="0.2">
      <c r="B13" s="8" t="s">
        <v>25</v>
      </c>
      <c r="C13" s="17">
        <v>280</v>
      </c>
      <c r="D13" s="19">
        <v>260</v>
      </c>
      <c r="E13" s="11">
        <f>Utgifter[[#This Row],[Beräknade]]-Utgifter[[#This Row],[Faktisk]]</f>
        <v>20</v>
      </c>
    </row>
    <row r="14" spans="2:5" ht="30" customHeight="1" x14ac:dyDescent="0.2">
      <c r="B14" s="8" t="s">
        <v>26</v>
      </c>
      <c r="C14" s="17">
        <v>75</v>
      </c>
      <c r="D14" s="19">
        <v>65</v>
      </c>
      <c r="E14" s="11">
        <f>Utgifter[[#This Row],[Beräknade]]-Utgifter[[#This Row],[Faktisk]]</f>
        <v>10</v>
      </c>
    </row>
    <row r="15" spans="2:5" ht="30" customHeight="1" x14ac:dyDescent="0.2">
      <c r="B15" s="8" t="s">
        <v>27</v>
      </c>
      <c r="C15" s="17">
        <v>255</v>
      </c>
      <c r="D15" s="19">
        <v>255</v>
      </c>
      <c r="E15" s="11">
        <f>Utgifter[[#This Row],[Beräknade]]-Utgifter[[#This Row],[Faktisk]]</f>
        <v>0</v>
      </c>
    </row>
    <row r="16" spans="2:5" ht="30" customHeight="1" x14ac:dyDescent="0.2">
      <c r="B16" s="8" t="s">
        <v>28</v>
      </c>
      <c r="C16" s="17">
        <v>100</v>
      </c>
      <c r="D16" s="19">
        <v>100</v>
      </c>
      <c r="E16" s="11">
        <f>Utgifter[[#This Row],[Beräknade]]-Utgifter[[#This Row],[Faktisk]]</f>
        <v>0</v>
      </c>
    </row>
    <row r="17" spans="2:5" ht="30" customHeight="1" x14ac:dyDescent="0.2">
      <c r="B17" s="8" t="s">
        <v>29</v>
      </c>
      <c r="C17" s="17">
        <v>0</v>
      </c>
      <c r="D17" s="19">
        <v>0</v>
      </c>
      <c r="E17" s="11">
        <f>Utgifter[[#This Row],[Beräknade]]-Utgifter[[#This Row],[Faktisk]]</f>
        <v>0</v>
      </c>
    </row>
    <row r="18" spans="2:5" ht="30" customHeight="1" x14ac:dyDescent="0.2">
      <c r="B18" s="8" t="s">
        <v>30</v>
      </c>
      <c r="C18" s="17">
        <v>0</v>
      </c>
      <c r="D18" s="19">
        <v>0</v>
      </c>
      <c r="E18" s="11">
        <f>Utgifter[[#This Row],[Beräknade]]-Utgifter[[#This Row],[Faktisk]]</f>
        <v>0</v>
      </c>
    </row>
    <row r="19" spans="2:5" ht="30" customHeight="1" x14ac:dyDescent="0.2">
      <c r="B19" s="8" t="s">
        <v>31</v>
      </c>
      <c r="C19" s="17">
        <v>150</v>
      </c>
      <c r="D19" s="19">
        <v>150</v>
      </c>
      <c r="E19" s="11">
        <f>Utgifter[[#This Row],[Beräknade]]-Utgifter[[#This Row],[Faktisk]]</f>
        <v>0</v>
      </c>
    </row>
    <row r="20" spans="2:5" ht="30" customHeight="1" x14ac:dyDescent="0.2">
      <c r="B20" s="8" t="s">
        <v>32</v>
      </c>
      <c r="C20" s="17">
        <v>225</v>
      </c>
      <c r="D20" s="19">
        <v>225</v>
      </c>
      <c r="E20" s="11">
        <f>Utgifter[[#This Row],[Beräknade]]-Utgifter[[#This Row],[Faktisk]]</f>
        <v>0</v>
      </c>
    </row>
    <row r="21" spans="2:5" ht="30" customHeight="1" x14ac:dyDescent="0.2">
      <c r="B21" s="8" t="s">
        <v>33</v>
      </c>
      <c r="C21" s="17">
        <v>0</v>
      </c>
      <c r="D21" s="19">
        <v>0</v>
      </c>
      <c r="E21" s="11">
        <f>Utgifter[[#This Row],[Beräknade]]-Utgifter[[#This Row],[Faktisk]]</f>
        <v>0</v>
      </c>
    </row>
    <row r="22" spans="2:5" ht="30" customHeight="1" x14ac:dyDescent="0.2">
      <c r="B22" t="s">
        <v>5</v>
      </c>
      <c r="C22" s="21">
        <f>SUBTOTAL(109,Utgifter[Beräknade])</f>
        <v>3603</v>
      </c>
      <c r="D22" s="22">
        <f>SUBTOTAL(109,Utgifter[Faktisk])</f>
        <v>3655</v>
      </c>
      <c r="E22" s="13">
        <f>SUBTOTAL(109,Utgifter[Varians])</f>
        <v>-52</v>
      </c>
    </row>
  </sheetData>
  <dataValidations count="5">
    <dataValidation allowBlank="1" showInputMessage="1" showErrorMessage="1" prompt="Ange månadsutgifter i den här kolumnen under den här rubriken. Använd rubrikfilter för att hitta specifika poster" sqref="B1"/>
    <dataValidation allowBlank="1" showInputMessage="1" showErrorMessage="1" prompt="Ange beräknade utgifter i den här kolumnen under den här rubriken" sqref="C1"/>
    <dataValidation allowBlank="1" showInputMessage="1" showErrorMessage="1" prompt="Ange faktiska utgifter i den här kolumnen under den här rubriken" sqref="D1"/>
    <dataValidation allowBlank="1" showInputMessage="1" showErrorMessage="1" prompt="Variansbeloppet beräknas automatiskt i den här kolumnen under den här rubriken" sqref="E1"/>
    <dataValidation allowBlank="1" showInputMessage="1" showErrorMessage="1" prompt="Ange månadsutgifter i det här kalkylbladet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ap:HeadingPairs>
  <ap:TitlesOfParts>
    <vt:vector baseType="lpstr" size="9">
      <vt:lpstr>Kassaflöde</vt:lpstr>
      <vt:lpstr>Månadsinkomst</vt:lpstr>
      <vt:lpstr>Månadsutgifter</vt:lpstr>
      <vt:lpstr>Rubrik1</vt:lpstr>
      <vt:lpstr>Rubrik2</vt:lpstr>
      <vt:lpstr>Rubrik3</vt:lpstr>
      <vt:lpstr>Kassaflöde!Utskriftsrubriker</vt:lpstr>
      <vt:lpstr>Månadsinkomst!Utskriftsrubriker</vt:lpstr>
      <vt:lpstr>Månadsutgifter!Utskriftsrubriker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2017-05-19T12:16:00Z</dcterms:modified>
</cp:coreProperties>
</file>