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2_ncr:500000_{91507404-2E36-469E-9C99-20FC844693BF}" xr6:coauthVersionLast="32" xr6:coauthVersionMax="32" xr10:uidLastSave="{00000000-0000-0000-0000-000000000000}"/>
  <bookViews>
    <workbookView xWindow="0" yWindow="0" windowWidth="21600" windowHeight="10350" xr2:uid="{00000000-000D-0000-FFFF-FFFF00000000}"/>
  </bookViews>
  <sheets>
    <sheet name="Register för checkkonto" sheetId="7" r:id="rId1"/>
  </sheets>
  <definedNames>
    <definedName name="Kategorisökning">Sammanfattning[Kategori]</definedName>
    <definedName name="KolumnRubrik1">Register[[#Headers],[Check nummer]]</definedName>
    <definedName name="RadRubrikRegion1..I1">'Register för checkkonto'!$D$1</definedName>
    <definedName name="Rubrik1">Sammanfattning[[#Headers],[Kategori]]</definedName>
    <definedName name="_xlnm.Print_Titles" localSheetId="0">'Register för checkkonto'!$B:$C,'Register för checkkonto'!$2:$2</definedName>
  </definedNames>
  <calcPr calcId="162913"/>
</workbook>
</file>

<file path=xl/calcChain.xml><?xml version="1.0" encoding="utf-8"?>
<calcChain xmlns="http://schemas.openxmlformats.org/spreadsheetml/2006/main">
  <c r="C9" i="7" l="1"/>
  <c r="C8" i="7"/>
  <c r="C7" i="7"/>
  <c r="C6" i="7"/>
  <c r="C5" i="7"/>
  <c r="C4" i="7"/>
  <c r="E8" i="7" l="1"/>
  <c r="E7" i="7"/>
  <c r="E6" i="7"/>
  <c r="E5" i="7"/>
  <c r="E4" i="7"/>
  <c r="E3" i="7"/>
  <c r="J3" i="7" l="1"/>
  <c r="J4" i="7" s="1"/>
  <c r="J5" i="7" s="1"/>
  <c r="J6" i="7" s="1"/>
  <c r="J7" i="7" s="1"/>
  <c r="J8" i="7" s="1"/>
  <c r="I1" i="7"/>
</calcChain>
</file>

<file path=xl/sharedStrings.xml><?xml version="1.0" encoding="utf-8"?>
<sst xmlns="http://schemas.openxmlformats.org/spreadsheetml/2006/main" count="33" uniqueCount="24">
  <si>
    <t xml:space="preserve"> Register för checkkonto</t>
  </si>
  <si>
    <t>Utgiftssammanfattning</t>
  </si>
  <si>
    <t>Kategori</t>
  </si>
  <si>
    <t>Insättning</t>
  </si>
  <si>
    <t>Matvaror</t>
  </si>
  <si>
    <t>Nöjen</t>
  </si>
  <si>
    <t>Skola</t>
  </si>
  <si>
    <t>Värme och vatten</t>
  </si>
  <si>
    <t>Övrigt</t>
  </si>
  <si>
    <t>Summa</t>
  </si>
  <si>
    <t>Aktuellt saldo</t>
  </si>
  <si>
    <t>Check nummer</t>
  </si>
  <si>
    <t>Betalkort</t>
  </si>
  <si>
    <t>Datum</t>
  </si>
  <si>
    <t>Beskrivning</t>
  </si>
  <si>
    <t>Ingående saldo</t>
  </si>
  <si>
    <t>Skolregistrering</t>
  </si>
  <si>
    <t>Elbolaget</t>
  </si>
  <si>
    <t>Skolmaterial</t>
  </si>
  <si>
    <t>Livsmedelsbutiken</t>
  </si>
  <si>
    <t>Videobutiken</t>
  </si>
  <si>
    <t>Uttag (-)</t>
  </si>
  <si>
    <t>Insättning (+)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</si>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</sst>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kr&quot;"/>
  </numFmts>
  <fonts count="9" x14ac:knownFonts="1">
    <font>
      <sz val="11"/>
      <color theme="3"/>
      <name val="Calibri"/>
      <family val="2"/>
      <scheme val="minor"/>
    </font>
    <font>
      <b/>
      <sz val="18"/>
      <color theme="2"/>
      <name val="Calibri"/>
      <family val="2"/>
      <scheme val="minor"/>
    </font>
    <font>
      <b/>
      <sz val="12"/>
      <color theme="2"/>
      <name val="Calibri"/>
      <family val="2"/>
      <scheme val="major"/>
    </font>
    <font>
      <b/>
      <sz val="26"/>
      <color theme="3"/>
      <name val="Calibri"/>
      <family val="2"/>
      <scheme val="major"/>
    </font>
    <font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3"/>
      </right>
      <top/>
      <bottom/>
      <diagonal/>
    </border>
  </borders>
  <cellStyleXfs count="12">
    <xf numFmtId="0" fontId="0" fillId="0" borderId="0">
      <alignment horizontal="left" vertical="center" wrapText="1" indent="2"/>
    </xf>
    <xf numFmtId="0" fontId="3" fillId="3" borderId="0" applyNumberFormat="0" applyBorder="0" applyProtection="0">
      <alignment horizontal="left" vertical="center"/>
    </xf>
    <xf numFmtId="0" fontId="2" fillId="2" borderId="0" applyNumberFormat="0" applyProtection="0">
      <alignment horizontal="right" vertical="center"/>
    </xf>
    <xf numFmtId="0" fontId="1" fillId="2" borderId="1" applyNumberFormat="0" applyProtection="0">
      <alignment horizontal="left" vertical="center" indent="2"/>
    </xf>
    <xf numFmtId="0" fontId="8" fillId="2" borderId="0" applyNumberFormat="0" applyProtection="0">
      <alignment horizontal="right" vertical="center" indent="5"/>
    </xf>
    <xf numFmtId="164" fontId="4" fillId="0" borderId="0" applyFont="0" applyFill="0" applyBorder="0" applyProtection="0">
      <alignment horizontal="right" vertical="center" indent="5"/>
    </xf>
    <xf numFmtId="164" fontId="4" fillId="0" borderId="0" applyFont="0" applyFill="0" applyBorder="0" applyProtection="0">
      <alignment horizontal="right" vertical="center"/>
    </xf>
    <xf numFmtId="14" fontId="4" fillId="0" borderId="0" applyFont="0" applyFill="0" applyBorder="0">
      <alignment horizontal="right" vertical="center" indent="1"/>
    </xf>
    <xf numFmtId="0" fontId="7" fillId="3" borderId="0" applyNumberFormat="0" applyFill="0" applyBorder="0" applyProtection="0">
      <alignment horizontal="right" vertical="center"/>
    </xf>
    <xf numFmtId="0" fontId="5" fillId="2" borderId="0" applyNumberFormat="0" applyBorder="0" applyProtection="0">
      <alignment horizontal="left" wrapText="1" indent="2"/>
    </xf>
    <xf numFmtId="164" fontId="6" fillId="2" borderId="1" applyProtection="0">
      <alignment horizontal="right" vertical="center"/>
    </xf>
    <xf numFmtId="0" fontId="7" fillId="0" borderId="0" applyNumberFormat="0" applyFill="0" applyBorder="0">
      <alignment horizontal="right" vertical="center" indent="5"/>
    </xf>
  </cellStyleXfs>
  <cellXfs count="15">
    <xf numFmtId="0" fontId="0" fillId="0" borderId="0" xfId="0">
      <alignment horizontal="left" vertical="center" wrapText="1" indent="2"/>
    </xf>
    <xf numFmtId="0" fontId="8" fillId="2" borderId="0" xfId="4">
      <alignment horizontal="right" vertical="center" indent="5"/>
    </xf>
    <xf numFmtId="14" fontId="0" fillId="0" borderId="0" xfId="7" applyFont="1" applyFill="1" applyBorder="1">
      <alignment horizontal="right" vertical="center" indent="1"/>
    </xf>
    <xf numFmtId="164" fontId="0" fillId="0" borderId="0" xfId="6" applyFont="1" applyFill="1" applyBorder="1">
      <alignment horizontal="right" vertical="center"/>
    </xf>
    <xf numFmtId="0" fontId="0" fillId="0" borderId="0" xfId="0" applyFont="1" applyFill="1" applyBorder="1">
      <alignment horizontal="left" vertical="center" wrapText="1" indent="2"/>
    </xf>
    <xf numFmtId="0" fontId="0" fillId="0" borderId="0" xfId="0" applyFont="1">
      <alignment horizontal="left" vertical="center" wrapText="1" indent="2"/>
    </xf>
    <xf numFmtId="0" fontId="0" fillId="0" borderId="0" xfId="0">
      <alignment horizontal="left" vertical="center" wrapText="1" indent="2"/>
    </xf>
    <xf numFmtId="0" fontId="7" fillId="0" borderId="0" xfId="8" applyFill="1">
      <alignment horizontal="right" vertical="center"/>
    </xf>
    <xf numFmtId="0" fontId="7" fillId="0" borderId="0" xfId="11" applyFill="1">
      <alignment horizontal="right" vertical="center" indent="5"/>
    </xf>
    <xf numFmtId="0" fontId="3" fillId="3" borderId="0" xfId="1" applyBorder="1">
      <alignment horizontal="left" vertical="center"/>
    </xf>
    <xf numFmtId="0" fontId="2" fillId="2" borderId="0" xfId="2" applyNumberFormat="1">
      <alignment horizontal="right" vertical="center"/>
    </xf>
    <xf numFmtId="0" fontId="1" fillId="2" borderId="1" xfId="3">
      <alignment horizontal="left" vertical="center" indent="2"/>
    </xf>
    <xf numFmtId="165" fontId="0" fillId="0" borderId="0" xfId="5" applyNumberFormat="1" applyFont="1" applyFill="1" applyBorder="1">
      <alignment horizontal="right" vertical="center" indent="5"/>
    </xf>
    <xf numFmtId="165" fontId="0" fillId="0" borderId="0" xfId="6" applyNumberFormat="1" applyFont="1" applyFill="1" applyBorder="1">
      <alignment horizontal="right" vertical="center"/>
    </xf>
    <xf numFmtId="165" fontId="6" fillId="2" borderId="1" xfId="10" applyNumberFormat="1">
      <alignment horizontal="right" vertical="center"/>
    </xf>
  </cellXfs>
  <cellStyles count="12">
    <cellStyle name="Datum" xfId="7" xr:uid="{00000000-0005-0000-0000-000003000000}"/>
    <cellStyle name="Förklarande text" xfId="9" builtinId="53" customBuiltin="1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8" builtinId="19" customBuiltin="1"/>
    <cellStyle name="Saldorubrik" xfId="11" xr:uid="{00000000-0005-0000-0000-000000000000}"/>
    <cellStyle name="Summa" xfId="10" builtinId="25" customBuiltin="1"/>
    <cellStyle name="Valuta" xfId="6" builtinId="4" customBuiltin="1"/>
    <cellStyle name="Valuta [0]" xfId="5" builtinId="7" customBuiltin="1"/>
  </cellStyles>
  <dxfs count="12">
    <dxf>
      <numFmt numFmtId="165" formatCode="#,##0.00\ &quot;kr&quot;"/>
    </dxf>
    <dxf>
      <numFmt numFmtId="165" formatCode="#,##0.00\ &quot;k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color rgb="FFFF0000"/>
      </font>
    </dxf>
    <dxf>
      <fill>
        <patternFill>
          <bgColor theme="2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0"/>
        </patternFill>
      </fill>
    </dxf>
    <dxf>
      <font>
        <b/>
        <i val="0"/>
        <color theme="2"/>
      </font>
      <fill>
        <patternFill>
          <bgColor theme="3"/>
        </patternFill>
      </fill>
    </dxf>
    <dxf>
      <font>
        <color theme="2"/>
      </font>
      <fill>
        <patternFill>
          <bgColor theme="3"/>
        </patternFill>
      </fill>
      <border>
        <right style="thin">
          <color theme="3"/>
        </right>
        <vertical/>
        <horizontal/>
      </border>
    </dxf>
  </dxfs>
  <tableStyles count="2" defaultTableStyle="RegisterFörCheckkonto" defaultPivotStyle="PivotStyleLight16">
    <tableStyle name="Register för checkkonto – sammanfattning" pivot="0" count="4" xr9:uid="{00000000-0011-0000-FFFF-FFFF00000000}">
      <tableStyleElement type="wholeTable" dxfId="11"/>
      <tableStyleElement type="headerRow" dxfId="10"/>
      <tableStyleElement type="firstRowStripe" dxfId="9"/>
      <tableStyleElement type="secondRowStripe" dxfId="8"/>
    </tableStyle>
    <tableStyle name="RegisterFörCheckkonto" pivot="0" count="3" xr9:uid="{00000000-0011-0000-FFFF-FFFF01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er" displayName="Register" ref="D2:J8" totalsRowCellStyle="Normal">
  <tableColumns count="7">
    <tableColumn id="1" xr3:uid="{00000000-0010-0000-0000-000001000000}" name="Check nummer" totalsRowLabel="Totals" dataCellStyle="Normal"/>
    <tableColumn id="6" xr3:uid="{00000000-0010-0000-0000-000006000000}" name="Datum"/>
    <tableColumn id="7" xr3:uid="{00000000-0010-0000-0000-000007000000}" name="Beskrivning" totalsRowDxfId="3"/>
    <tableColumn id="2" xr3:uid="{00000000-0010-0000-0000-000002000000}" name="Kategori" totalsRowDxfId="2"/>
    <tableColumn id="3" xr3:uid="{00000000-0010-0000-0000-000003000000}" name="Uttag (-)" totalsRowFunction="sum"/>
    <tableColumn id="4" xr3:uid="{00000000-0010-0000-0000-000004000000}" name="Insättning (+)" totalsRowFunction="sum"/>
    <tableColumn id="5" xr3:uid="{00000000-0010-0000-0000-000005000000}" name="Saldo" totalsRowFunction="custom" dataDxfId="1">
      <calculatedColumnFormula>IF(ISBLANK(Register[[#This Row],[Uttag (-)]]),J2+Register[[#This Row],[Insättning (+)]],J2-Register[[#This Row],[Uttag (-)]])</calculatedColumnFormula>
      <totalsRowFormula>Register[[#Totals],[Insättning (+)]]-Register[[#Totals],[Uttag (-)]]</totalsRowFormula>
    </tableColumn>
  </tableColumns>
  <tableStyleInfo name="RegisterFörCheckkonto" showFirstColumn="0" showLastColumn="0" showRowStripes="1" showColumnStripes="0"/>
  <extLst>
    <ext xmlns:x14="http://schemas.microsoft.com/office/spreadsheetml/2009/9/main" uri="{504A1905-F514-4f6f-8877-14C23A59335A}">
      <x14:table altTextSummary="Ange Checknummer, datum, beskrivning, kategori, uttags- och insättningsbelopp i den här tabellen. Saldo beräknas automatisk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mmanfattning" displayName="Sammanfattning" ref="B3:C9" totalsRowShown="0">
  <tableColumns count="2">
    <tableColumn id="1" xr3:uid="{00000000-0010-0000-0100-000001000000}" name="Kategori"/>
    <tableColumn id="2" xr3:uid="{00000000-0010-0000-0100-000002000000}" name="Summa" dataDxfId="0">
      <calculatedColumnFormula>SUMIF(Register[Kategori],"=" &amp;Sammanfattning[[#This Row],[Kategori]],Register[Uttag (-)])</calculatedColumnFormula>
    </tableColumn>
  </tableColumns>
  <tableStyleInfo name="Register för checkkonto – sammanfattning" showFirstColumn="0" showLastColumn="0" showRowStripes="0" showColumnStripes="0"/>
  <extLst>
    <ext xmlns:x14="http://schemas.microsoft.com/office/spreadsheetml/2009/9/main" uri="{504A1905-F514-4f6f-8877-14C23A59335A}">
      <x14:table altTextSummary="Ange kategoriposter i den här tabellen. Totalsumman uppdateras automatiskt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595459"/>
      </a:dk2>
      <a:lt2>
        <a:srgbClr val="F1EFED"/>
      </a:lt2>
      <a:accent1>
        <a:srgbClr val="56BCBE"/>
      </a:accent1>
      <a:accent2>
        <a:srgbClr val="7FAC39"/>
      </a:accent2>
      <a:accent3>
        <a:srgbClr val="FF6927"/>
      </a:accent3>
      <a:accent4>
        <a:srgbClr val="5B7799"/>
      </a:accent4>
      <a:accent5>
        <a:srgbClr val="EAE400"/>
      </a:accent5>
      <a:accent6>
        <a:srgbClr val="E60000"/>
      </a:accent6>
      <a:hlink>
        <a:srgbClr val="5B7799"/>
      </a:hlink>
      <a:folHlink>
        <a:srgbClr val="56BCB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1:J9"/>
  <sheetViews>
    <sheetView showGridLines="0" tabSelected="1" workbookViewId="0"/>
  </sheetViews>
  <sheetFormatPr defaultRowHeight="30" customHeight="1" x14ac:dyDescent="0.25"/>
  <cols>
    <col min="1" max="1" width="2.7109375" customWidth="1"/>
    <col min="2" max="2" width="19.7109375" style="5" customWidth="1"/>
    <col min="3" max="3" width="34" style="5" customWidth="1"/>
    <col min="4" max="4" width="17.5703125" customWidth="1"/>
    <col min="5" max="5" width="15.140625" customWidth="1"/>
    <col min="6" max="6" width="30.7109375" customWidth="1"/>
    <col min="7" max="7" width="20.42578125" customWidth="1"/>
    <col min="8" max="9" width="14.85546875" customWidth="1"/>
    <col min="10" max="10" width="28.5703125" customWidth="1"/>
    <col min="11" max="11" width="2.7109375" customWidth="1"/>
  </cols>
  <sheetData>
    <row r="1" spans="2:10" ht="54" customHeight="1" x14ac:dyDescent="0.25">
      <c r="B1" s="9" t="s">
        <v>0</v>
      </c>
      <c r="C1" s="9"/>
      <c r="D1" s="10" t="s">
        <v>10</v>
      </c>
      <c r="E1" s="10"/>
      <c r="F1" s="10"/>
      <c r="G1" s="10"/>
      <c r="H1" s="10"/>
      <c r="I1" s="14">
        <f>SUM(Register[Insättning (+)])-SUM(Register[Uttag (-)])</f>
        <v>11319</v>
      </c>
      <c r="J1" s="14"/>
    </row>
    <row r="2" spans="2:10" ht="33" customHeight="1" x14ac:dyDescent="0.25">
      <c r="B2" s="11" t="s">
        <v>1</v>
      </c>
      <c r="C2" s="11"/>
      <c r="D2" t="s">
        <v>11</v>
      </c>
      <c r="E2" t="s">
        <v>13</v>
      </c>
      <c r="F2" t="s">
        <v>14</v>
      </c>
      <c r="G2" t="s">
        <v>2</v>
      </c>
      <c r="H2" s="7" t="s">
        <v>21</v>
      </c>
      <c r="I2" s="7" t="s">
        <v>22</v>
      </c>
      <c r="J2" s="8" t="s">
        <v>23</v>
      </c>
    </row>
    <row r="3" spans="2:10" ht="30" customHeight="1" x14ac:dyDescent="0.25">
      <c r="B3" s="4" t="s">
        <v>2</v>
      </c>
      <c r="C3" s="1" t="s">
        <v>9</v>
      </c>
      <c r="D3" s="6"/>
      <c r="E3" s="2">
        <f ca="1">TODAY()</f>
        <v>43238</v>
      </c>
      <c r="F3" s="4" t="s">
        <v>15</v>
      </c>
      <c r="G3" s="4" t="s">
        <v>3</v>
      </c>
      <c r="H3" s="3"/>
      <c r="I3" s="13">
        <v>14000</v>
      </c>
      <c r="J3" s="12">
        <f>Register[[#This Row],[Insättning (+)]]</f>
        <v>14000</v>
      </c>
    </row>
    <row r="4" spans="2:10" ht="30" customHeight="1" x14ac:dyDescent="0.25">
      <c r="B4" s="4" t="s">
        <v>3</v>
      </c>
      <c r="C4" s="12">
        <f>IFERROR(SUMIF(Register[Kategori],"=" &amp;Sammanfattning[[#This Row],[Kategori]],Register[Insättning (+)]),"")</f>
        <v>14000</v>
      </c>
      <c r="D4" s="6" t="s">
        <v>12</v>
      </c>
      <c r="E4" s="2">
        <f ca="1">TODAY()+10</f>
        <v>43248</v>
      </c>
      <c r="F4" s="4" t="s">
        <v>16</v>
      </c>
      <c r="G4" s="4" t="s">
        <v>6</v>
      </c>
      <c r="H4" s="13">
        <v>1575</v>
      </c>
      <c r="I4" s="3"/>
      <c r="J4" s="12">
        <f>IF(ISBLANK(Register[[#This Row],[Uttag (-)]]),J3+Register[[#This Row],[Insättning (+)]],J3-Register[[#This Row],[Uttag (-)]])</f>
        <v>12425</v>
      </c>
    </row>
    <row r="5" spans="2:10" ht="30" customHeight="1" x14ac:dyDescent="0.25">
      <c r="B5" s="4" t="s">
        <v>4</v>
      </c>
      <c r="C5" s="12">
        <f>IFERROR(SUMIF(Register[Kategori],"=" &amp;Sammanfattning[[#This Row],[Kategori]],Register[Uttag (-)]),"")</f>
        <v>280</v>
      </c>
      <c r="D5" s="6">
        <v>1001</v>
      </c>
      <c r="E5" s="2">
        <f ca="1">TODAY()+30</f>
        <v>43268</v>
      </c>
      <c r="F5" s="4" t="s">
        <v>17</v>
      </c>
      <c r="G5" s="4" t="s">
        <v>7</v>
      </c>
      <c r="H5" s="13">
        <v>511</v>
      </c>
      <c r="I5" s="3"/>
      <c r="J5" s="12">
        <f>IF(ISBLANK(Register[[#This Row],[Uttag (-)]]),J4+Register[[#This Row],[Insättning (+)]],J4-Register[[#This Row],[Uttag (-)]])</f>
        <v>11914</v>
      </c>
    </row>
    <row r="6" spans="2:10" ht="30" customHeight="1" x14ac:dyDescent="0.25">
      <c r="B6" s="4" t="s">
        <v>5</v>
      </c>
      <c r="C6" s="12">
        <f>IFERROR(SUMIF(Register[Kategori],"=" &amp;Sammanfattning[[#This Row],[Kategori]],Register[Uttag (-)]),"")</f>
        <v>49</v>
      </c>
      <c r="D6" s="6" t="s">
        <v>12</v>
      </c>
      <c r="E6" s="2">
        <f ca="1">TODAY()+40</f>
        <v>43278</v>
      </c>
      <c r="F6" s="4" t="s">
        <v>18</v>
      </c>
      <c r="G6" s="4" t="s">
        <v>6</v>
      </c>
      <c r="H6" s="13">
        <v>266</v>
      </c>
      <c r="I6" s="3"/>
      <c r="J6" s="12">
        <f>IF(ISBLANK(Register[[#This Row],[Uttag (-)]]),J5+Register[[#This Row],[Insättning (+)]],J5-Register[[#This Row],[Uttag (-)]])</f>
        <v>11648</v>
      </c>
    </row>
    <row r="7" spans="2:10" ht="30" customHeight="1" x14ac:dyDescent="0.25">
      <c r="B7" s="4" t="s">
        <v>6</v>
      </c>
      <c r="C7" s="12">
        <f>IFERROR(SUMIF(Register[Kategori],"=" &amp;Sammanfattning[[#This Row],[Kategori]],Register[Uttag (-)]),"")</f>
        <v>1841</v>
      </c>
      <c r="D7" s="6">
        <v>1002</v>
      </c>
      <c r="E7" s="2">
        <f ca="1">TODAY()+55</f>
        <v>43293</v>
      </c>
      <c r="F7" s="4" t="s">
        <v>19</v>
      </c>
      <c r="G7" s="4" t="s">
        <v>4</v>
      </c>
      <c r="H7" s="13">
        <v>280</v>
      </c>
      <c r="I7" s="3"/>
      <c r="J7" s="12">
        <f>IF(ISBLANK(Register[[#This Row],[Uttag (-)]]),J6+Register[[#This Row],[Insättning (+)]],J6-Register[[#This Row],[Uttag (-)]])</f>
        <v>11368</v>
      </c>
    </row>
    <row r="8" spans="2:10" ht="30" customHeight="1" x14ac:dyDescent="0.25">
      <c r="B8" s="4" t="s">
        <v>7</v>
      </c>
      <c r="C8" s="12">
        <f>IFERROR(SUMIF(Register[Kategori],"=" &amp;Sammanfattning[[#This Row],[Kategori]],Register[Uttag (-)]),"")</f>
        <v>511</v>
      </c>
      <c r="D8" s="6" t="s">
        <v>12</v>
      </c>
      <c r="E8" s="2">
        <f ca="1">TODAY()+65</f>
        <v>43303</v>
      </c>
      <c r="F8" s="4" t="s">
        <v>20</v>
      </c>
      <c r="G8" s="4" t="s">
        <v>5</v>
      </c>
      <c r="H8" s="13">
        <v>49</v>
      </c>
      <c r="I8" s="3"/>
      <c r="J8" s="12">
        <f>IF(ISBLANK(Register[[#This Row],[Uttag (-)]]),J7+Register[[#This Row],[Insättning (+)]],J7-Register[[#This Row],[Uttag (-)]])</f>
        <v>11319</v>
      </c>
    </row>
    <row r="9" spans="2:10" ht="30" customHeight="1" x14ac:dyDescent="0.25">
      <c r="B9" s="4" t="s">
        <v>8</v>
      </c>
      <c r="C9" s="12">
        <f>IFERROR(SUMIFS(Register[Uttag (-)],Register[Kategori],Sammanfattning[[#This Row],[Kategori]])+SUMIFS(Register[Uttag (-)],Register[Kategori],""),"")</f>
        <v>0</v>
      </c>
    </row>
  </sheetData>
  <mergeCells count="4">
    <mergeCell ref="I1:J1"/>
    <mergeCell ref="B1:C1"/>
    <mergeCell ref="D1:H1"/>
    <mergeCell ref="B2:C2"/>
  </mergeCells>
  <conditionalFormatting sqref="J3:J8">
    <cfRule type="expression" dxfId="4" priority="1">
      <formula>J3&lt;0</formula>
    </cfRule>
  </conditionalFormatting>
  <dataValidations count="15">
    <dataValidation type="list" errorStyle="warning" allowBlank="1" showInputMessage="1" showErrorMessage="1" error="Markera en post på listan. Välj AVBRYT och tryck sedan på ALT+NEDÅTPIL för att öppna listrutan och tryck sedan på RETUR för att välja" sqref="G3:G8" xr:uid="{00000000-0002-0000-0000-000000000000}">
      <formula1>CategoryLookup</formula1>
    </dataValidation>
    <dataValidation allowBlank="1" showInputMessage="1" showErrorMessage="1" prompt="Den här cellen innehåller kalkylbladets rubrik" sqref="B1:C1" xr:uid="{00000000-0002-0000-0000-000001000000}"/>
    <dataValidation allowBlank="1" showInputMessage="1" showErrorMessage="1" prompt="Kategorier finns i denna kolumn under den här rubriken" sqref="B3" xr:uid="{00000000-0002-0000-0000-000002000000}"/>
    <dataValidation allowBlank="1" showInputMessage="1" showErrorMessage="1" prompt="Kategorisummorna uppdateras automatiskt i den här kolumnen under den här rubriken, baserat på det som angetts i tabellen Register" sqref="C3" xr:uid="{00000000-0002-0000-0000-000003000000}"/>
    <dataValidation allowBlank="1" showInputMessage="1" showErrorMessage="1" prompt="Ange checken nummer i den här kolumnen under den här rubriken" sqref="D2" xr:uid="{00000000-0002-0000-0000-000004000000}"/>
    <dataValidation allowBlank="1" showInputMessage="1" showErrorMessage="1" prompt="Ange datum i den här kolumnen under den här rubriken" sqref="E2" xr:uid="{00000000-0002-0000-0000-000005000000}"/>
    <dataValidation allowBlank="1" showInputMessage="1" showErrorMessage="1" prompt="Ange beskrivning i den här kolumnen under den här rubriken" sqref="F2" xr:uid="{00000000-0002-0000-0000-000006000000}"/>
    <dataValidation allowBlank="1" showInputMessage="1" showErrorMessage="1" prompt="Aktuellt saldo uppdateras automatiskt i cellen till höger" sqref="D1:H1" xr:uid="{00000000-0002-0000-0000-000007000000}"/>
    <dataValidation allowBlank="1" showInputMessage="1" showErrorMessage="1" prompt="Aktuellt saldo uppdateras automatiskt i den här cellen Register för checkkonto börjar i cell D2" sqref="I1:J1" xr:uid="{00000000-0002-0000-0000-000008000000}"/>
    <dataValidation allowBlank="1" showInputMessage="1" showErrorMessage="1" prompt="Välj kategori i den här kolumnen under den här rubriken. Tryck på ALT+NEDÅTPIL för att öppna listrutan och sedan på Retur för att välja. Kategorilistan baseras på kategorierna i Utgiftssammanfattning till vänster" sqref="G2" xr:uid="{00000000-0002-0000-0000-000009000000}"/>
    <dataValidation allowBlank="1" showInputMessage="1" showErrorMessage="1" prompt="Ange uttagsbelopp i den här kolumnen under den här rubriken" sqref="H2" xr:uid="{00000000-0002-0000-0000-00000A000000}"/>
    <dataValidation allowBlank="1" showInputMessage="1" showErrorMessage="1" prompt="Ange insättningsbelopp i den här kolumnen under den här rubriken" sqref="I2" xr:uid="{00000000-0002-0000-0000-00000B000000}"/>
    <dataValidation allowBlank="1" showInputMessage="1" showErrorMessage="1" prompt="Saldo beräknas automatiskt i den här kolumnen under den här rubriken" sqref="J2" xr:uid="{00000000-0002-0000-0000-00000C000000}"/>
    <dataValidation allowBlank="1" showInputMessage="1" showErrorMessage="1" prompt="Skapa ett register för checkkontot i det här kalkylbladet" sqref="A1" xr:uid="{00000000-0002-0000-0000-00000D000000}"/>
    <dataValidation allowBlank="1" showInputMessage="1" showErrorMessage="1" prompt="Ändra eller lägg till nya kategorier nedan. När poster läggs till i checkkontoregistret till höger om kategorin, uppdateras summorna automatiskt i den här sammanfattningen" sqref="B2:C2" xr:uid="{00000000-0002-0000-0000-00000E000000}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  <ignoredErrors>
    <ignoredError sqref="J3" calculatedColumn="1"/>
    <ignoredError sqref="I1" emptyCellReference="1"/>
    <ignoredError sqref="J4:J8 C4:C9" emptyCellReference="1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5</vt:i4>
      </vt:variant>
    </vt:vector>
  </HeadingPairs>
  <TitlesOfParts>
    <vt:vector size="6" baseType="lpstr">
      <vt:lpstr>Register för checkkonto</vt:lpstr>
      <vt:lpstr>Kategorisökning</vt:lpstr>
      <vt:lpstr>KolumnRubrik1</vt:lpstr>
      <vt:lpstr>RadRubrikRegion1..I1</vt:lpstr>
      <vt:lpstr>Rubrik1</vt:lpstr>
      <vt:lpstr>'Register för checkkonto'!Utskriftsrubriker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2017-02-17T07:09:29Z</dcterms:created>
  <dcterms:modified xsi:type="dcterms:W3CDTF">2018-05-18T14:22:37Z</dcterms:modified>
</cp:coreProperties>
</file>