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bookViews>
    <workbookView xWindow="0" yWindow="0" windowWidth="28800" windowHeight="12195"/>
  </bookViews>
  <sheets>
    <sheet name="VremenskiDefinisanRaspored" sheetId="15" r:id="rId1"/>
    <sheet name="Osnovni podaci" sheetId="20" r:id="rId2"/>
  </sheets>
  <definedNames>
    <definedName name="Početak_sedmice">VremenskiDefinisanRaspored!$H$4</definedName>
    <definedName name="_xlnm.Print_Area" localSheetId="0">VremenskiDefinisanRaspored!$B$1:$L$31</definedName>
  </definedNames>
  <calcPr calcId="171027"/>
</workbook>
</file>

<file path=xl/calcChain.xml><?xml version="1.0" encoding="utf-8"?>
<calcChain xmlns="http://schemas.openxmlformats.org/spreadsheetml/2006/main">
  <c r="H15" i="15" l="1"/>
  <c r="I15" i="15"/>
  <c r="J15" i="15"/>
  <c r="K15" i="15"/>
  <c r="L15" i="15"/>
  <c r="H4" i="15"/>
  <c r="B8" i="15" s="1"/>
  <c r="B9" i="15" s="1"/>
  <c r="B10" i="15" s="1"/>
  <c r="B11" i="15" s="1"/>
  <c r="B12" i="15" s="1"/>
  <c r="B13" i="15" s="1"/>
  <c r="B14" i="15" s="1"/>
  <c r="G19" i="15" l="1"/>
  <c r="G20" i="15"/>
  <c r="G21" i="15"/>
  <c r="G22" i="15"/>
  <c r="G23" i="15"/>
  <c r="G24" i="15"/>
  <c r="G18" i="15"/>
  <c r="G9" i="15"/>
  <c r="G10" i="15"/>
  <c r="G11" i="15"/>
  <c r="G12" i="15"/>
  <c r="G13" i="15"/>
  <c r="G14" i="15"/>
  <c r="G8" i="15"/>
  <c r="H25" i="15"/>
  <c r="I28" i="15" l="1"/>
  <c r="L25" i="15"/>
  <c r="K25" i="15"/>
  <c r="J25" i="15"/>
  <c r="I25" i="15"/>
  <c r="L29" i="15" l="1"/>
  <c r="K29" i="15"/>
  <c r="J29" i="15"/>
  <c r="B18" i="15"/>
  <c r="B19" i="15" s="1"/>
  <c r="B20" i="15" s="1"/>
  <c r="B21" i="15" s="1"/>
  <c r="B22" i="15" s="1"/>
  <c r="B23" i="15" s="1"/>
  <c r="B24" i="15" s="1"/>
  <c r="I29" i="15" l="1"/>
  <c r="H29" i="15" l="1"/>
  <c r="K31" i="15" s="1"/>
</calcChain>
</file>

<file path=xl/sharedStrings.xml><?xml version="1.0" encoding="utf-8"?>
<sst xmlns="http://schemas.openxmlformats.org/spreadsheetml/2006/main" count="85" uniqueCount="71">
  <si>
    <t>Na ovom radnom listu napravite sedmični vremenski definisan raspored.
Naslov ovog radnog lista nalazi se u ćeliji B1. 
Ime preduzeća unesite u ćeliju G1.
Informacije o tome kako se koristi ovaj radni list, uključujući uputstva za čitače ekrana i informacije o autoru ove radne sveske nalaze se na radnom listu „Osnovni podaci“.
Nastavite da se krećete niz kolonu A da biste čuli dodatna uputstva.</t>
  </si>
  <si>
    <t>Grad, državu i zip kôd preduzeća unesite u ćeliju B4, a datum početka sedmice za ovaj vremenski definisan raspored u ćeliju H4.</t>
  </si>
  <si>
    <t>Broj telefona preduzeća unesite u ćeliju B5.
Sledeće uputstvo nalazi se u ćeliji A7.</t>
  </si>
  <si>
    <t xml:space="preserve">Dve tabele za praćenje vremena počinju od ćelija B7 i G7. Kolona F je prazna. Kolona G izračunava ukupno vreme na osnovu vrednosti stavki „Vreme dolaska“, „Pauze“ i „Vreme odlaska“. Ćelije od B7 do L7 sadrže zaglavlja tabela. </t>
  </si>
  <si>
    <t>Dan u sedmici nalazi se u ćeliji B8. Vrednosti stavki „Vreme dolaska“, „Pauze“ i „Vreme odlaska“ unesite u ćelije počevši od C8 do E8.  Idite na ćelije od H8 do L8 da biste uneli vrednosti stavki „Časovi redovnog radnog vremena“, „Časovi prekovremenog rada“, „Časovi bolovanja“, „Časovi praznika“ i „Časovi odmora“. Pritisnite kombinaciju tastera CTRL+SHIFT+tačka i zarez da biste uneli trenutno vreme u bilo koju od ovih ćelija. Ukupan broj časova automatski se izračunava u ćeliji G8.</t>
  </si>
  <si>
    <t>Dan u sedmici nalazi se u ćeliji B9. Vrednosti stavki „Vreme dolaska“, „Pauze“ i „Vreme odlaska“ unesite u ćelije počevši od C9 do E9.  Idite na ćelije od H9 do L9 da biste uneli vrednosti stavki „Časovi redovnog radnog vremena“, „Časovi prekovremenog rada“, „Časovi bolovanja“, „Časovi praznika“ i „Časovi odmora“. Pritisnite kombinaciju tastera CTRL+SHIFT+tačka i zarez da biste uneli trenutno vreme u bilo koju od ovih ćelija. Ukupan broj časova automatski se izračunava u ćeliji G9.</t>
  </si>
  <si>
    <t>Dan u sedmici nalazi se u ćeliji B10. Vrednosti stavki „Vreme dolaska“, „Pauze“ i „Vreme odlaska“ unesite u ćelije počevši od C10 do E10.  Idite na ćelije od H10 do L10 da biste uneli vrednosti stavki „Časovi redovnog radnog vremena“, „Časovi prekovremenog rada“, „Časovi bolovanja“, „Časovi praznika“ i „Časovi odmora“. Pritisnite kombinaciju tastera CTRL+SHIFT+tačka i zarez da biste uneli trenutno vreme u bilo koju od ovih ćelija. Ukupan broj časova automatski se izračunava u ćeliji G10.</t>
  </si>
  <si>
    <t>Dan u sedmici nalazi se u ćeliji B11. Vrednosti stavki „Vreme dolaska“, „Pauze“ i „Vreme odlaska“ unesite u ćelije počevši od C11 do E11.  Idite na ćelije od H11 do L11 da biste uneli vrednosti stavki „Časovi redovnog radnog vremena“, „Časovi prekovremenog rada“, „Časovi bolovanja“, „Časovi praznika“ i „Časovi odmora“. Pritisnite kombinaciju tastera CTRL+SHIFT+tačka i zarez da biste uneli trenutno vreme u bilo koju od ovih ćelija. Ukupan broj časova automatski se izračunava u ćeliji G11.</t>
  </si>
  <si>
    <t>Dan u sedmici nalazi se u ćeliji B12. Vrednosti stavki „Vreme dolaska“, „Pauze“ i „Vreme odlaska“ unesite u ćelije počevši od C12 do E12.  Idite na ćelije od H12 do L12 da biste uneli vrednosti stavki „Časovi redovnog radnog vremena“, „Časovi prekovremenog rada“, „Časovi bolovanja“, „Časovi praznika“ i „Časovi odmora“. Pritisnite kombinaciju tastera CTRL+SHIFT+tačka i zarez da biste uneli trenutno vreme u bilo koju od ovih ćelija. Ukupan broj časova automatski se izračunava u ćeliji G12.</t>
  </si>
  <si>
    <t>Dan u sedmici nalazi se u ćeliji B13. Vrednosti stavki „Vreme dolaska“, „Pauze“ i „Vreme odlaska“ unesite u ćelije počevši od C13 do E13.  Idite na ćelije od H13 do L13 da biste uneli vrednosti stavki „Časovi redovnog radnog vremena“, „Časovi prekovremenog rada“, „Časovi bolovanja“, „Časovi praznika“ i „Časovi odmora“. Pritisnite kombinaciju tastera CTRL+SHIFT+tačka i zarez da biste uneli trenutno vreme u bilo koju od ovih ćelija. Ukupan broj časova automatski se izračunava u ćeliji G13.</t>
  </si>
  <si>
    <t>Dan u sedmici nalazi se u ćeliji B14. Vrednosti stavki „Vreme dolaska“, „Pauze“ i „Vreme odlaska“ unesite u ćelije počevši od C14 do E14.  Idite na ćelije od H14 do L14 da biste uneli vrednosti stavki „Časovi redovnog radnog vremena“, „Časovi prekovremenog rada“, „Časovi bolovanja“, „Časovi praznika“ i „Časovi odmora“. Pritisnite kombinaciju tastera CTRL+SHIFT+tačka i zarez da biste uneli trenutno vreme u bilo koju od ovih ćelija. Ukupan broj časova automatski se izračunava u ćeliji G14.</t>
  </si>
  <si>
    <t>Ukupne sedmične vrednosti stavki „Časovi redovnog radnog vremena“, „Časovi prekovremenog rada“, „Časovi bolovanja“, „Časovi praznika“ i „Časovi odmora“ automatski se izračunavaju u ćelijama počevši od H15 do L15.
Idite na ćeliju A17 da biste dobili sledeće uputstvo.</t>
  </si>
  <si>
    <t>Dve tabele za praćenje vremena druge sedmice počinju u ćelijama B17 i G17. Kolona F je prazna. Kolona G u drugoj tabeli izračunava ukupno vreme na osnovu vrednosti stavke „Vreme dolaska“, „Pauze“ i „Vreme odlaska“. Ćelije od B17 do L17 sadrže zaglavlja tabela. 
Sakrijte drugu sedmicu ako želite sedmični vremenski definisan raspored umesto dvosedmičnog.</t>
  </si>
  <si>
    <t>Dan u sedmici nalazi se u ćeliji B18. Vrednosti stavki „Vreme dolaska“, „Pauze“ i „Vreme odlaska“ unesite u ćelije počevši od C18 do E18.  Idite na ćelije od H18 do L18 da biste uneli vrednosti stavki „Časovi redovnog radnog vremena“, „Časovi prekovremenog rada“, „Časovi bolovanja“, „Časovi praznika“ i „Časovi odmora“. Pritisnite kombinaciju tastera CTRL+SHIFT+tačka i zarez da biste uneli trenutno vreme u bilo koju od ovih ćelija. Ukupan broj časova automatski se izračunava u ćeliji G18.</t>
  </si>
  <si>
    <t>Dan u sedmici nalazi se u ćeliji B19. Vrednosti stavki „Vreme dolaska“, „Pauze“ i „Vreme odlaska“ unesite u ćelije počevši od C19 do E19.  Idite na ćelije od H19 do L19 da biste uneli vrednosti stavki „Časovi redovnog radnog vremena“, „Časovi prekovremenog rada“, „Časovi bolovanja“, „Časovi praznika“ i „Časovi odmora“. Pritisnite kombinaciju tastera CTRL+SHIFT+tačka i zarez da biste uneli trenutno vreme u bilo koju od ovih ćelija. Ukupan broj časova automatski se izračunava u ćeliji G19.</t>
  </si>
  <si>
    <t>Dan u sedmici nalazi se u ćeliji B20. Vrednosti stavki „Vreme dolaska“, „Pauze“ i „Vreme odlaska“ unesite u ćelije počevši od C20 do E20.  Idite na ćelije od H20 do L20 da biste uneli vrednosti stavki „Časovi redovnog radnog vremena“, „Časovi prekovremenog rada“, „Časovi bolovanja“, „Časovi praznika“ i „Časovi odmora“. Pritisnite kombinaciju tastera CTRL+SHIFT+tačka i zarez da biste uneli trenutno vreme u bilo koju od ovih ćelija. Ukupan broj časova automatski se izračunava u ćeliji G20.</t>
  </si>
  <si>
    <t>Dan u sedmici nalazi se u ćeliji B21. Vrednosti stavki „Vreme dolaska“, „Pauze“ i „Vreme odlaska“ unesite u ćelije počevši od C21 do E21.  Idite na ćelije od H21 do L21 da biste uneli vrednosti stavki „Časovi redovnog radnog vremena“, „Časovi prekovremenog rada“, „Časovi bolovanja“, „Časovi praznika“ i „Časovi odmora“. Pritisnite kombinaciju tastera CTRL+SHIFT+tačka i zarez da biste uneli trenutno vreme u bilo koju od ovih ćelija. Ukupan broj časova automatski se izračunava u ćeliji G21.</t>
  </si>
  <si>
    <t>Dan u sedmici nalazi se u ćeliji B22. Vrednosti stavki „Vreme dolaska“, „Pauze“ i „Vreme odlaska“ unesite u ćelije počevši od C22 do E22.  Idite na ćelije od H22 do L22 da biste uneli vrednosti stavki „Časovi redovnog radnog vremena“, „Časovi prekovremenog rada“, „Časovi bolovanja“, „Časovi praznika“ i „Časovi odmora“. Pritisnite kombinaciju tastera CTRL+SHIFT+tačka i zarez da biste uneli trenutno vreme u bilo koju od ovih ćelija. Ukupan broj časova automatski se izračunava u ćeliji G22.</t>
  </si>
  <si>
    <t>Dan u sedmici nalazi se u ćeliji B23. Vrednosti stavki „Vreme dolaska“, „Pauze“ i „Vreme odlaska“ unesite u ćelije počevši od C23 do E23.  Idite na ćelije od H23 do L23 da biste uneli vrednosti stavki „Časovi redovnog radnog vremena“, „Časovi prekovremenog rada“, „Časovi bolovanja“, „Časovi praznika“ i „Časovi odmora“. Pritisnite kombinaciju tastera CTRL+SHIFT+tačka i zarez da biste uneli trenutno vreme u bilo koju od ovih ćelija. Ukupan broj časova automatski se izračunava u ćeliji G23.</t>
  </si>
  <si>
    <t>Dan u sedmici nalazi se u ćeliji B24. Vrednosti stavki „Vreme dolaska“, „Pauze“ i „Vreme odlaska“ unesite u ćelije počevši od C24 do E24.  Idite na ćelije od H24 do L24 da biste uneli vrednosti stavki „Časovi redovnog radnog vremena“, „Časovi prekovremenog rada“, „Časovi bolovanja“, „Časovi praznika“ i „Časovi odmora“. Pritisnite kombinaciju tastera CTRL+SHIFT+tačka i zarez da biste uneli trenutno vreme u bilo koju od ovih ćelija. Ukupan broj časova automatski se izračunava u ćeliji G24.</t>
  </si>
  <si>
    <t>Ukupne sedmične vrednosti stavki „Časovi redovnog radnog vremena“, „Časovi prekovremenog rada“, „Časovi bolovanja“, „Časovi praznika“ i „Časovi odmora“ automatski se izračunavaju u ćelijama počevši od H25 do L25.
Idite na ćeliju A27 da biste dobili sledeće uputstvo.</t>
  </si>
  <si>
    <t xml:space="preserve">Oznake „Redovno radno vreme“, „Prekovremeni rad“, „Bolovanje“, „Praznik“ i „Odmor“ nalaze se u ćelijama od H27 do L27. Cenu rada isplate po času za ove naslove unesite u ćelije od H28 do L28. </t>
  </si>
  <si>
    <t>Potpis zaposlenog unesite u ćeliju B28, a zatim unesite datum u ćeliju E28.
Vrednost stavke „Cena rada po času“ unesite u ćelije od H28 do L28.
Izbrišite redove sa cenom rada i isplatom ako vam nisu potrebni.</t>
  </si>
  <si>
    <t>Oznaka „Potpis zaposlenog“ nalazi se u ćeliji B29, a oznaka „Datum“ u ćeliji E29. 
Ukupna isplata za „Redovno radno vreme“, „Prekovremeni rad“, „Bolovanje“, „Praznik“ i „Odmor“ automatski se izračunava u ćelijama od H29 do L29.
Sveukupna isplata nalazi se u ćeliji K31.</t>
  </si>
  <si>
    <t>Potpis menadžera unesite u ćeliju B30, a zatim unesite datum u ćeliju E30.</t>
  </si>
  <si>
    <t>Oznaka „Potpis menadžera“ nalazi se u ćeliji B31, a oznaka „Datum“ u ćeliji E31.
Sveukupna isplata nalazi se u ćeliji K31.</t>
  </si>
  <si>
    <t>VREMENSKI DEFINISAN RASPORED</t>
  </si>
  <si>
    <t>Adresa 1</t>
  </si>
  <si>
    <t>Adresa 2</t>
  </si>
  <si>
    <t>Grad, država, zip kôd</t>
  </si>
  <si>
    <t>Telefon</t>
  </si>
  <si>
    <t>Dan u sedmici</t>
  </si>
  <si>
    <t>Potpis zaposlenog</t>
  </si>
  <si>
    <t>Potpis menadžera</t>
  </si>
  <si>
    <t>Vreme
dolaska</t>
  </si>
  <si>
    <r>
      <t xml:space="preserve">Pauze
</t>
    </r>
    <r>
      <rPr>
        <b/>
        <sz val="8"/>
        <color indexed="9"/>
        <rFont val="Calibri"/>
        <family val="2"/>
        <scheme val="major"/>
      </rPr>
      <t>(u minutima)</t>
    </r>
  </si>
  <si>
    <t>Ime zaposlenog:</t>
  </si>
  <si>
    <t>Ime menadžera:</t>
  </si>
  <si>
    <t>Početak sedmice:</t>
  </si>
  <si>
    <t>Vreme
odlaska</t>
  </si>
  <si>
    <t>Datum</t>
  </si>
  <si>
    <t>Ime preduzeća</t>
  </si>
  <si>
    <t>Kolona1</t>
  </si>
  <si>
    <t>Cena rada/čas:</t>
  </si>
  <si>
    <t>Ukupna isplata:</t>
  </si>
  <si>
    <t>Sveukupna isplata:</t>
  </si>
  <si>
    <t>Redovno radno vreme</t>
  </si>
  <si>
    <t>Prekovremeni rad</t>
  </si>
  <si>
    <t>Bolovanje</t>
  </si>
  <si>
    <t>Praznik</t>
  </si>
  <si>
    <t>Odmor</t>
  </si>
  <si>
    <t>PREDLOŠCI VREMENSKI DEFINISANOG RASPOREDA SA SAJTA VERTEX42.COM</t>
  </si>
  <si>
    <t>https://www.vertex42.com/ExcelTemplates/timesheets.html</t>
  </si>
  <si>
    <t>← Ažurirajte datum početka sedmice</t>
  </si>
  <si>
    <t>← Pritisnite kombinaciju tastera CTRL+SHIFT+tačka i zarez da biste uneli trenutno vreme</t>
  </si>
  <si>
    <t>← Sakrijte drugu sedmicu ako želite sedmični vremenski definisan raspored umesto dvosedmičnog</t>
  </si>
  <si>
    <t>← Izbrišite redove sa cenom rada i isplatom ako vam nisu potrebni</t>
  </si>
  <si>
    <t>Vodič za čitače ekrana</t>
  </si>
  <si>
    <t xml:space="preserve">U ovoj radnoj svesci postoje 2 radna lista. 
VremenskiDefinisanRaspored
Osnovni podaci
Uputstva za svaki radni list nalaze se u koloni A, počevši od ćelije A1 svakog radnog lista. Napisana su pomoću skrivenog teksta. Svaki korak vas vodi kroz informacije u tom redu. Svaki sledeći korak nastavlja se u ćelijama A2, A3 i tako dalje, osim ako je izričito drugačije navedeno. Na primer, u tekstu uputstva može da piše „idite na ćeliju A6“ da biste videli sledeći korak. 
Ovaj skriveni tekst se neće odštampati.
Da biste uklonili ova uputstva sa radnog lista, jednostavno izbrišite kolonu A.
</t>
  </si>
  <si>
    <t>Osnovni podaci o sajtu Vertex42</t>
  </si>
  <si>
    <t>Vertex42.com nudi više od 300 profesionalno dizajniranih predložaka unakrsnih tabela za upotrebu na poslu, kod kuće i u obrazovanju, koji su većinom besplatni za preuzimanje. Kolekcija obuhvata različite kalendare, planere i rasporede, kao i lične finansijske unakrsne tabele za određivanje budžeta, vraćanje dugova i amortizaciju kredita.</t>
  </si>
  <si>
    <t>Preduzeća mogu da pronađu predloške za fakture, vremenski definisane rasporede, praćenja zaliha, finansijske izveštaje i planiranje projekata. Nastavnici i učenici mogu da pronađu resurse kao što su rasporedi časova, dnevnici ocena i evidencije prisustva. Organizujte porodični život pomoću planera obroka, lista za proveru i evidencija vežbanja. Svaki predložak je temeljno istražen, preciziran i vremenom poboljšan zahvaljujući povratnim informacijama hiljada korisnika.</t>
  </si>
  <si>
    <t>Zbir</t>
  </si>
  <si>
    <r>
      <t xml:space="preserve">Redovno radno vreme
</t>
    </r>
    <r>
      <rPr>
        <b/>
        <sz val="8"/>
        <color indexed="9"/>
        <rFont val="Calibri"/>
        <family val="2"/>
        <scheme val="major"/>
      </rPr>
      <t>[h]:mm:ss</t>
    </r>
  </si>
  <si>
    <r>
      <t xml:space="preserve">Prekovremeni rad
</t>
    </r>
    <r>
      <rPr>
        <b/>
        <sz val="8"/>
        <color indexed="9"/>
        <rFont val="Calibri"/>
        <family val="2"/>
        <scheme val="major"/>
      </rPr>
      <t>[h]:mm:ss</t>
    </r>
  </si>
  <si>
    <r>
      <t xml:space="preserve">Bolovanje
</t>
    </r>
    <r>
      <rPr>
        <b/>
        <sz val="8"/>
        <color indexed="9"/>
        <rFont val="Calibri"/>
        <family val="2"/>
        <scheme val="major"/>
      </rPr>
      <t>[h]:mm:ss</t>
    </r>
  </si>
  <si>
    <r>
      <t xml:space="preserve">Praznik
</t>
    </r>
    <r>
      <rPr>
        <b/>
        <sz val="8"/>
        <color indexed="9"/>
        <rFont val="Calibri"/>
        <family val="2"/>
        <scheme val="major"/>
      </rPr>
      <t>[h]:mm:ss</t>
    </r>
  </si>
  <si>
    <r>
      <t xml:space="preserve">Odmor
</t>
    </r>
    <r>
      <rPr>
        <b/>
        <sz val="8"/>
        <color indexed="9"/>
        <rFont val="Calibri"/>
        <family val="2"/>
        <scheme val="major"/>
      </rPr>
      <t>[h]:mm:ss</t>
    </r>
  </si>
  <si>
    <r>
      <t xml:space="preserve">Zbir
</t>
    </r>
    <r>
      <rPr>
        <b/>
        <sz val="8"/>
        <color indexed="9"/>
        <rFont val="Calibri"/>
        <family val="2"/>
        <scheme val="major"/>
      </rPr>
      <t>[h]:mm:ss</t>
    </r>
  </si>
  <si>
    <t>Adresa 1 preduzeća unesite u ćeliju B2, a ime zaposlenog u ćeliju H2.</t>
  </si>
  <si>
    <t>Adresa 2 preduzeća unesite u ćeliju B3, a ime menadžera u ćeliju H3.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</si>
</sst>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164" formatCode="_-* #,##0.00\ &quot;RSD&quot;_-;\-* #,##0.00\ &quot;RSD&quot;_-;_-* &quot;-&quot;??\ &quot;RSD&quot;_-;_-@_-"/>
    <numFmt numFmtId="165" formatCode="_-* #,##0.00\ _R_S_D_-;\-* #,##0.00\ _R_S_D_-;_-* &quot;-&quot;??\ _R_S_D_-;_-@_-"/>
    <numFmt numFmtId="166" formatCode="[&lt;=9999999]###\-####;\(###\)\ ###\-####"/>
    <numFmt numFmtId="167" formatCode="[$-F400]h:mm:ss\ AM/PM"/>
    <numFmt numFmtId="168" formatCode="h:mm:ss;@"/>
    <numFmt numFmtId="169" formatCode="ddd\,\ d/m"/>
  </numFmts>
  <fonts count="41" x14ac:knownFonts="1">
    <font>
      <sz val="10"/>
      <name val="Arial"/>
      <family val="2"/>
    </font>
    <font>
      <sz val="10"/>
      <name val="Verdana"/>
      <family val="2"/>
    </font>
    <font>
      <u/>
      <sz val="10"/>
      <color indexed="12"/>
      <name val="Arial"/>
      <family val="2"/>
    </font>
    <font>
      <sz val="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b/>
      <sz val="10"/>
      <color indexed="9"/>
      <name val="Calibri"/>
      <family val="2"/>
      <scheme val="major"/>
    </font>
    <font>
      <b/>
      <sz val="8"/>
      <color indexed="9"/>
      <name val="Calibri"/>
      <family val="2"/>
      <scheme val="major"/>
    </font>
    <font>
      <b/>
      <sz val="14"/>
      <name val="Calibri"/>
      <family val="2"/>
      <scheme val="minor"/>
    </font>
    <font>
      <sz val="11"/>
      <name val="Calibri"/>
      <family val="2"/>
      <scheme val="minor"/>
    </font>
    <font>
      <sz val="20"/>
      <name val="Calibri"/>
      <family val="2"/>
      <scheme val="major"/>
    </font>
    <font>
      <b/>
      <sz val="12"/>
      <color theme="4" tint="-0.499984740745262"/>
      <name val="Calibri"/>
      <family val="2"/>
      <scheme val="minor"/>
    </font>
    <font>
      <b/>
      <sz val="14"/>
      <color theme="4" tint="-0.499984740745262"/>
      <name val="Calibri"/>
      <family val="2"/>
      <scheme val="minor"/>
    </font>
    <font>
      <sz val="11"/>
      <color rgb="FF1D2129"/>
      <name val="Calibri"/>
      <family val="2"/>
      <scheme val="minor"/>
    </font>
    <font>
      <b/>
      <sz val="20"/>
      <color theme="4" tint="-0.249977111117893"/>
      <name val="Calibri"/>
      <family val="2"/>
      <scheme val="major"/>
    </font>
    <font>
      <b/>
      <sz val="10"/>
      <color theme="1" tint="0.34998626667073579"/>
      <name val="Calibri"/>
      <family val="2"/>
      <scheme val="minor"/>
    </font>
    <font>
      <sz val="10"/>
      <color theme="1" tint="0.499984740745262"/>
      <name val="Calibri"/>
      <family val="2"/>
      <scheme val="minor"/>
    </font>
    <font>
      <sz val="11"/>
      <color theme="1" tint="0.499984740745262"/>
      <name val="Calibri"/>
      <family val="2"/>
      <scheme val="minor"/>
    </font>
    <font>
      <sz val="10"/>
      <color theme="1" tint="0.34998626667073579"/>
      <name val="Calibri"/>
      <family val="2"/>
      <scheme val="minor"/>
    </font>
    <font>
      <b/>
      <sz val="12"/>
      <color theme="1" tint="0.34998626667073579"/>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
      <u/>
      <sz val="10"/>
      <color theme="11"/>
      <name val="Arial"/>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
      <left/>
      <right/>
      <top style="thin">
        <color indexed="64"/>
      </top>
      <bottom style="thin">
        <color indexed="64"/>
      </bottom>
      <diagonal/>
    </border>
  </borders>
  <cellStyleXfs count="52">
    <xf numFmtId="0" fontId="0" fillId="0" borderId="0">
      <alignment wrapText="1"/>
    </xf>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38" fillId="0" borderId="0" applyNumberFormat="0" applyFill="0" applyProtection="0">
      <alignment vertical="center"/>
    </xf>
    <xf numFmtId="0" fontId="36" fillId="0" borderId="0" applyNumberFormat="0" applyFill="0" applyProtection="0">
      <alignment horizontal="right" vertical="center"/>
    </xf>
    <xf numFmtId="0" fontId="20" fillId="0" borderId="0" applyNumberFormat="0" applyFill="0" applyProtection="0">
      <alignment wrapText="1"/>
    </xf>
    <xf numFmtId="0" fontId="37" fillId="0" borderId="0" applyNumberFormat="0" applyFill="0" applyProtection="0">
      <alignment horizontal="right"/>
    </xf>
    <xf numFmtId="0" fontId="2" fillId="0" borderId="0" applyNumberFormat="0" applyFill="0" applyBorder="0" applyAlignment="0" applyProtection="0">
      <alignment vertical="top"/>
      <protection locked="0"/>
    </xf>
    <xf numFmtId="0" fontId="11" fillId="11" borderId="1" applyNumberFormat="0" applyAlignment="0" applyProtection="0"/>
    <xf numFmtId="0" fontId="12" fillId="0" borderId="3" applyNumberFormat="0" applyFill="0" applyAlignment="0" applyProtection="0"/>
    <xf numFmtId="0" fontId="13" fillId="5" borderId="0" applyNumberFormat="0" applyBorder="0" applyAlignment="0" applyProtection="0"/>
    <xf numFmtId="0" fontId="14" fillId="5" borderId="4" applyNumberFormat="0" applyFont="0" applyAlignment="0" applyProtection="0"/>
    <xf numFmtId="0" fontId="15" fillId="17" borderId="5" applyNumberForma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0" applyNumberFormat="0" applyFill="0" applyBorder="0" applyAlignment="0" applyProtection="0"/>
    <xf numFmtId="166" fontId="20" fillId="0" borderId="0" applyFont="0" applyFill="0" applyBorder="0" applyAlignment="0">
      <alignment vertical="center"/>
    </xf>
    <xf numFmtId="14" fontId="20" fillId="0" borderId="7">
      <alignment horizontal="center"/>
    </xf>
    <xf numFmtId="0" fontId="39" fillId="0" borderId="0"/>
    <xf numFmtId="165" fontId="21" fillId="0" borderId="0" applyFill="0" applyBorder="0" applyProtection="0">
      <alignment vertical="center"/>
    </xf>
    <xf numFmtId="0" fontId="40" fillId="0" borderId="0" applyNumberFormat="0" applyFill="0" applyBorder="0" applyAlignment="0" applyProtection="0">
      <alignment wrapText="1"/>
    </xf>
    <xf numFmtId="42" fontId="14" fillId="0" borderId="0" applyFont="0" applyFill="0" applyBorder="0" applyAlignment="0" applyProtection="0"/>
    <xf numFmtId="9" fontId="14" fillId="0" borderId="0" applyFont="0" applyFill="0" applyBorder="0" applyAlignment="0" applyProtection="0"/>
  </cellStyleXfs>
  <cellXfs count="71">
    <xf numFmtId="0" fontId="0" fillId="0" borderId="0" xfId="0">
      <alignment wrapText="1"/>
    </xf>
    <xf numFmtId="0" fontId="3" fillId="0" borderId="0" xfId="0" applyFont="1" applyProtection="1">
      <alignment wrapText="1"/>
    </xf>
    <xf numFmtId="0" fontId="0" fillId="0" borderId="0" xfId="0" applyProtection="1">
      <alignment wrapText="1"/>
    </xf>
    <xf numFmtId="0" fontId="0" fillId="0" borderId="0" xfId="0" applyAlignment="1" applyProtection="1">
      <alignment vertical="center"/>
    </xf>
    <xf numFmtId="0" fontId="0" fillId="0" borderId="0" xfId="0" applyAlignment="1" applyProtection="1">
      <alignment horizontal="right" vertical="center"/>
    </xf>
    <xf numFmtId="0" fontId="19" fillId="0" borderId="0" xfId="0" applyFont="1" applyProtection="1">
      <alignment wrapText="1"/>
    </xf>
    <xf numFmtId="0" fontId="19" fillId="0" borderId="0" xfId="0" applyFont="1" applyAlignment="1" applyProtection="1">
      <alignment vertical="center"/>
    </xf>
    <xf numFmtId="0" fontId="21" fillId="0" borderId="0" xfId="0" applyFont="1" applyAlignment="1" applyProtection="1">
      <alignment vertical="center"/>
    </xf>
    <xf numFmtId="0" fontId="22" fillId="22" borderId="0" xfId="0" applyFont="1" applyFill="1" applyBorder="1" applyAlignment="1" applyProtection="1">
      <alignment horizontal="center" vertical="center" wrapText="1"/>
    </xf>
    <xf numFmtId="0" fontId="20" fillId="0" borderId="0" xfId="0" applyFont="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horizontal="left" vertical="center"/>
    </xf>
    <xf numFmtId="0" fontId="27" fillId="24" borderId="0" xfId="0" applyFont="1" applyFill="1" applyAlignment="1" applyProtection="1">
      <alignment horizontal="center" vertical="center"/>
    </xf>
    <xf numFmtId="0" fontId="29" fillId="0" borderId="0" xfId="0" applyFont="1" applyAlignment="1">
      <alignment vertical="top" wrapText="1"/>
    </xf>
    <xf numFmtId="0" fontId="19" fillId="0" borderId="0" xfId="0" applyFont="1">
      <alignment wrapText="1"/>
    </xf>
    <xf numFmtId="0" fontId="19" fillId="0" borderId="0" xfId="0" applyFont="1" applyAlignment="1" applyProtection="1">
      <alignment vertical="top"/>
    </xf>
    <xf numFmtId="0" fontId="19" fillId="0" borderId="0" xfId="0" applyFont="1" applyAlignment="1">
      <alignment vertical="top"/>
    </xf>
    <xf numFmtId="0" fontId="26" fillId="0" borderId="0" xfId="0" applyFont="1">
      <alignment wrapText="1"/>
    </xf>
    <xf numFmtId="0" fontId="21" fillId="0" borderId="0" xfId="0" applyFont="1" applyAlignment="1">
      <alignment horizontal="left" vertical="center"/>
    </xf>
    <xf numFmtId="0" fontId="31" fillId="0" borderId="0" xfId="0" applyFont="1" applyProtection="1">
      <alignment wrapText="1"/>
    </xf>
    <xf numFmtId="0" fontId="32" fillId="0" borderId="0" xfId="36" applyFont="1" applyAlignment="1" applyProtection="1">
      <alignment vertical="center"/>
    </xf>
    <xf numFmtId="0" fontId="0" fillId="0" borderId="0" xfId="0" applyFont="1" applyAlignment="1" applyProtection="1">
      <alignment vertical="center"/>
    </xf>
    <xf numFmtId="0" fontId="34" fillId="0" borderId="0" xfId="0" applyFont="1" applyAlignment="1" applyProtection="1">
      <alignment vertical="center"/>
    </xf>
    <xf numFmtId="0" fontId="0" fillId="0" borderId="0" xfId="0" applyFont="1" applyProtection="1">
      <alignment wrapText="1"/>
    </xf>
    <xf numFmtId="0" fontId="35" fillId="0" borderId="0" xfId="36" applyFont="1" applyAlignment="1" applyProtection="1">
      <alignment horizontal="left" vertical="center"/>
    </xf>
    <xf numFmtId="0" fontId="19" fillId="23" borderId="9" xfId="0" applyNumberFormat="1" applyFont="1" applyFill="1" applyBorder="1" applyAlignment="1" applyProtection="1">
      <alignment horizontal="center" vertical="center"/>
    </xf>
    <xf numFmtId="0" fontId="19" fillId="23" borderId="10" xfId="0" applyNumberFormat="1" applyFont="1" applyFill="1" applyBorder="1" applyAlignment="1" applyProtection="1">
      <alignment horizontal="center" vertical="center"/>
    </xf>
    <xf numFmtId="14" fontId="19" fillId="0" borderId="7" xfId="0" applyNumberFormat="1" applyFont="1" applyBorder="1" applyAlignment="1" applyProtection="1">
      <alignment horizontal="left" shrinkToFit="1"/>
    </xf>
    <xf numFmtId="0" fontId="19" fillId="23" borderId="12" xfId="0" applyNumberFormat="1" applyFont="1" applyFill="1" applyBorder="1" applyAlignment="1" applyProtection="1">
      <alignment horizontal="center" vertical="center"/>
    </xf>
    <xf numFmtId="0" fontId="19" fillId="0" borderId="8" xfId="0" applyFont="1" applyBorder="1" applyAlignment="1" applyProtection="1">
      <alignment vertical="top"/>
    </xf>
    <xf numFmtId="0" fontId="19" fillId="0" borderId="0" xfId="0" applyFont="1" applyProtection="1">
      <alignment wrapText="1"/>
    </xf>
    <xf numFmtId="0" fontId="30" fillId="0" borderId="0" xfId="0" applyFont="1" applyAlignment="1"/>
    <xf numFmtId="0" fontId="39" fillId="0" borderId="0" xfId="47"/>
    <xf numFmtId="0" fontId="39" fillId="0" borderId="0" xfId="47" applyAlignment="1">
      <alignment wrapText="1"/>
    </xf>
    <xf numFmtId="0" fontId="39" fillId="0" borderId="0" xfId="47" applyFill="1"/>
    <xf numFmtId="0" fontId="33" fillId="0" borderId="0" xfId="36" applyFont="1" applyAlignment="1" applyProtection="1">
      <alignment horizontal="left" vertical="top"/>
    </xf>
    <xf numFmtId="0" fontId="19" fillId="0" borderId="0" xfId="0" applyFont="1" applyAlignment="1">
      <alignment horizontal="left" vertical="top"/>
    </xf>
    <xf numFmtId="0" fontId="25" fillId="0" borderId="0" xfId="0" applyFont="1" applyAlignment="1">
      <alignment vertical="top" wrapText="1"/>
    </xf>
    <xf numFmtId="0" fontId="0" fillId="0" borderId="0" xfId="0" applyFont="1" applyFill="1" applyBorder="1">
      <alignment wrapText="1"/>
    </xf>
    <xf numFmtId="0" fontId="0" fillId="0" borderId="0" xfId="0" applyFont="1" applyFill="1" applyBorder="1" applyAlignment="1">
      <alignment horizontal="center" vertical="center" wrapText="1"/>
    </xf>
    <xf numFmtId="0" fontId="0" fillId="0" borderId="0" xfId="0" applyAlignment="1">
      <alignment horizontal="right" vertical="center" wrapText="1"/>
    </xf>
    <xf numFmtId="167" fontId="19" fillId="23" borderId="9" xfId="0" applyNumberFormat="1" applyFont="1" applyFill="1" applyBorder="1" applyAlignment="1" applyProtection="1">
      <alignment horizontal="center" vertical="center"/>
    </xf>
    <xf numFmtId="167" fontId="19" fillId="23" borderId="10" xfId="0" applyNumberFormat="1" applyFont="1" applyFill="1" applyBorder="1" applyAlignment="1" applyProtection="1">
      <alignment horizontal="center" vertical="center"/>
    </xf>
    <xf numFmtId="167" fontId="19" fillId="23" borderId="12" xfId="0" applyNumberFormat="1" applyFont="1" applyFill="1" applyBorder="1" applyAlignment="1" applyProtection="1">
      <alignment horizontal="center" vertical="center"/>
    </xf>
    <xf numFmtId="168" fontId="19" fillId="23" borderId="9" xfId="0" applyNumberFormat="1" applyFont="1" applyFill="1" applyBorder="1" applyAlignment="1" applyProtection="1">
      <alignment horizontal="center" vertical="center"/>
    </xf>
    <xf numFmtId="168" fontId="19" fillId="23" borderId="10" xfId="0" applyNumberFormat="1" applyFont="1" applyFill="1" applyBorder="1" applyAlignment="1" applyProtection="1">
      <alignment horizontal="center" vertical="center"/>
    </xf>
    <xf numFmtId="168" fontId="19" fillId="23" borderId="12" xfId="0" applyNumberFormat="1" applyFont="1" applyFill="1" applyBorder="1" applyAlignment="1" applyProtection="1">
      <alignment horizontal="center" vertical="center"/>
    </xf>
    <xf numFmtId="46" fontId="21" fillId="20" borderId="9" xfId="0" applyNumberFormat="1" applyFont="1" applyFill="1" applyBorder="1" applyAlignment="1" applyProtection="1">
      <alignment horizontal="center" vertical="center"/>
    </xf>
    <xf numFmtId="46" fontId="19" fillId="23" borderId="9" xfId="0" applyNumberFormat="1" applyFont="1" applyFill="1" applyBorder="1" applyAlignment="1" applyProtection="1">
      <alignment horizontal="center" vertical="center"/>
    </xf>
    <xf numFmtId="46" fontId="19" fillId="23" borderId="10" xfId="0" applyNumberFormat="1" applyFont="1" applyFill="1" applyBorder="1" applyAlignment="1" applyProtection="1">
      <alignment horizontal="center" vertical="center"/>
    </xf>
    <xf numFmtId="46" fontId="19" fillId="23" borderId="11" xfId="0" applyNumberFormat="1" applyFont="1" applyFill="1" applyBorder="1" applyAlignment="1" applyProtection="1">
      <alignment horizontal="center" vertical="center"/>
    </xf>
    <xf numFmtId="46" fontId="21" fillId="21" borderId="0" xfId="0" applyNumberFormat="1" applyFont="1" applyFill="1" applyAlignment="1" applyProtection="1">
      <alignment horizontal="center" vertical="center"/>
    </xf>
    <xf numFmtId="165" fontId="21" fillId="0" borderId="0" xfId="48" applyNumberFormat="1" applyFill="1" applyBorder="1" applyAlignment="1">
      <alignment horizontal="right" vertical="center"/>
    </xf>
    <xf numFmtId="165" fontId="19" fillId="0" borderId="0" xfId="28" applyNumberFormat="1" applyFont="1" applyFill="1" applyBorder="1" applyAlignment="1">
      <alignment horizontal="right" vertical="center" shrinkToFit="1"/>
    </xf>
    <xf numFmtId="169" fontId="21" fillId="20" borderId="9" xfId="0" applyNumberFormat="1" applyFont="1" applyFill="1" applyBorder="1" applyAlignment="1" applyProtection="1">
      <alignment horizontal="center" vertical="center"/>
    </xf>
    <xf numFmtId="169" fontId="21" fillId="20" borderId="10" xfId="0" applyNumberFormat="1" applyFont="1" applyFill="1" applyBorder="1" applyAlignment="1" applyProtection="1">
      <alignment horizontal="center" vertical="center"/>
    </xf>
    <xf numFmtId="169" fontId="21" fillId="20" borderId="12" xfId="0" applyNumberFormat="1" applyFont="1" applyFill="1" applyBorder="1" applyAlignment="1" applyProtection="1">
      <alignment horizontal="center" vertical="center"/>
    </xf>
    <xf numFmtId="165" fontId="24" fillId="21" borderId="0" xfId="29" applyNumberFormat="1" applyFont="1" applyFill="1" applyAlignment="1" applyProtection="1">
      <alignment horizontal="center" vertical="center"/>
    </xf>
    <xf numFmtId="0" fontId="19" fillId="0" borderId="7" xfId="0" applyFont="1" applyBorder="1" applyAlignment="1" applyProtection="1">
      <alignment horizontal="left"/>
    </xf>
    <xf numFmtId="0" fontId="19" fillId="0" borderId="8" xfId="0" applyFont="1" applyBorder="1" applyAlignment="1" applyProtection="1">
      <alignment horizontal="left" vertical="top"/>
    </xf>
    <xf numFmtId="14" fontId="20" fillId="0" borderId="7" xfId="0" applyNumberFormat="1" applyFont="1" applyBorder="1" applyAlignment="1" applyProtection="1">
      <alignment horizontal="center"/>
    </xf>
    <xf numFmtId="0" fontId="20" fillId="0" borderId="7" xfId="0" applyFont="1" applyBorder="1" applyAlignment="1" applyProtection="1">
      <alignment horizontal="center"/>
    </xf>
    <xf numFmtId="0" fontId="20" fillId="0" borderId="7" xfId="0" applyFont="1" applyBorder="1" applyAlignment="1" applyProtection="1">
      <alignment horizontal="left" indent="1"/>
    </xf>
    <xf numFmtId="0" fontId="0" fillId="0" borderId="13" xfId="0" applyBorder="1">
      <alignment wrapText="1"/>
    </xf>
    <xf numFmtId="0" fontId="37" fillId="0" borderId="0" xfId="35" applyProtection="1">
      <alignment horizontal="right"/>
    </xf>
    <xf numFmtId="166" fontId="20" fillId="0" borderId="0" xfId="45" applyFont="1" applyAlignment="1">
      <alignment vertical="center"/>
    </xf>
    <xf numFmtId="0" fontId="19" fillId="0" borderId="0" xfId="0" applyFont="1" applyProtection="1">
      <alignment wrapText="1"/>
    </xf>
    <xf numFmtId="0" fontId="28" fillId="24" borderId="0" xfId="0" applyFont="1" applyFill="1" applyAlignment="1" applyProtection="1">
      <alignment horizontal="right" vertical="center" indent="1"/>
    </xf>
    <xf numFmtId="0" fontId="36" fillId="0" borderId="0" xfId="33" applyFill="1" applyProtection="1">
      <alignment horizontal="right" vertical="center"/>
    </xf>
    <xf numFmtId="0" fontId="38" fillId="0" borderId="0" xfId="32" applyFill="1" applyProtection="1">
      <alignment vertical="center"/>
    </xf>
    <xf numFmtId="0" fontId="20" fillId="0" borderId="0" xfId="34" applyProtection="1">
      <alignment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0]" xfId="48" builtinId="6" customBuiltin="1"/>
    <cellStyle name="Currency" xfId="29" builtinId="4" customBuiltin="1"/>
    <cellStyle name="Currency [0]" xfId="50" builtinId="7" customBuiltin="1"/>
    <cellStyle name="Datum" xfId="46"/>
    <cellStyle name="Explanatory Text" xfId="30" builtinId="53" customBuiltin="1"/>
    <cellStyle name="Followed Hyperlink" xfId="49" builtinId="9"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ustomBuiltin="1"/>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Percent" xfId="51" builtinId="5" customBuiltin="1"/>
    <cellStyle name="Telefon" xfId="45"/>
    <cellStyle name="Title" xfId="42" builtinId="15" customBuiltin="1"/>
    <cellStyle name="Total" xfId="43" builtinId="25" customBuiltin="1"/>
    <cellStyle name="Warning Text" xfId="44" builtinId="11" customBuiltin="1"/>
    <cellStyle name="zSkriveni tekst" xfId="47"/>
  </cellStyles>
  <dxfs count="55">
    <dxf>
      <numFmt numFmtId="165" formatCode="_-* #,##0.00\ _R_S_D_-;\-* #,##0.00\ _R_S_D_-;_-* &quot;-&quot;??\ _R_S_D_-;_-@_-"/>
      <alignment horizontal="right" vertical="center" textRotation="0" wrapText="0" indent="0" justifyLastLine="0" readingOrder="0"/>
    </dxf>
    <dxf>
      <numFmt numFmtId="165" formatCode="_-* #,##0.00\ _R_S_D_-;\-* #,##0.00\ _R_S_D_-;_-* &quot;-&quot;??\ _R_S_D_-;_-@_-"/>
      <alignment horizontal="right" vertical="center" textRotation="0" wrapText="0" indent="0" justifyLastLine="0" readingOrder="0"/>
    </dxf>
    <dxf>
      <numFmt numFmtId="165" formatCode="_-* #,##0.00\ _R_S_D_-;\-* #,##0.00\ _R_S_D_-;_-* &quot;-&quot;??\ _R_S_D_-;_-@_-"/>
      <alignment horizontal="right" vertical="center" textRotation="0" wrapText="0" indent="0" justifyLastLine="0" readingOrder="0"/>
    </dxf>
    <dxf>
      <numFmt numFmtId="165" formatCode="_-* #,##0.00\ _R_S_D_-;\-* #,##0.00\ _R_S_D_-;_-* &quot;-&quot;??\ _R_S_D_-;_-@_-"/>
      <alignment horizontal="right" vertical="center" textRotation="0" wrapText="0" indent="0" justifyLastLine="0" readingOrder="0"/>
    </dxf>
    <dxf>
      <numFmt numFmtId="165" formatCode="_-* #,##0.00\ _R_S_D_-;\-* #,##0.00\ _R_S_D_-;_-* &quot;-&quot;??\ _R_S_D_-;_-@_-"/>
      <alignment horizontal="right" vertical="center" textRotation="0" wrapText="0" indent="0" justifyLastLine="0" readingOrder="0"/>
    </dxf>
    <dxf>
      <alignment horizontal="right" vertical="center" textRotation="0" wrapText="1" relativeIndent="-1" justifyLastLine="0" shrinkToFit="0" readingOrder="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31" formatCode="[h]:mm:ss"/>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8"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8"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family val="2"/>
        <scheme val="minor"/>
      </font>
      <numFmt numFmtId="169"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31" formatCode="[h]:mm:ss"/>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8"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F400]h:mm:ss\ AM/P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family val="2"/>
        <scheme val="minor"/>
      </font>
      <numFmt numFmtId="169"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TableStyle="Stil tabele vremenski definisanog rasporeda" defaultPivotStyle="PivotStyleLight16">
    <tableStyle name="Cena rada po času2" pivot="0" count="6">
      <tableStyleElement type="wholeTable" dxfId="54"/>
      <tableStyleElement type="headerRow" dxfId="53"/>
      <tableStyleElement type="firstColumn" dxfId="52"/>
      <tableStyleElement type="firstRowStripe" dxfId="51"/>
      <tableStyleElement type="secondRowStripe" dxfId="50"/>
      <tableStyleElement type="firstHeaderCell" dxfId="49"/>
    </tableStyle>
    <tableStyle name="Stil tabele vremenski definisanog rasporeda" pivot="0" count="5">
      <tableStyleElement type="wholeTable" dxfId="48"/>
      <tableStyleElement type="headerRow" dxfId="47"/>
      <tableStyleElement type="firstColumn" dxfId="46"/>
      <tableStyleElement type="firstRowStripe" dxfId="45"/>
      <tableStyleElement type="firstColumnStripe" dxfId="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104775</xdr:rowOff>
    </xdr:from>
    <xdr:to>
      <xdr:col>13</xdr:col>
      <xdr:colOff>1905000</xdr:colOff>
      <xdr:row>0</xdr:row>
      <xdr:rowOff>533400</xdr:rowOff>
    </xdr:to>
    <xdr:pic>
      <xdr:nvPicPr>
        <xdr:cNvPr id="4" name="Slika 3" descr="Logotip sajta Vertex">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0" y="1047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Slika 1" descr="Logotip sajta Vertex">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xml><?xml version="1.0" encoding="utf-8"?>
<table xmlns="http://schemas.openxmlformats.org/spreadsheetml/2006/main" id="1" name="Vreme1.Sedmice" displayName="Vreme1.Sedmice" ref="B7:E14" headerRowDxfId="43" dataDxfId="42" tableBorderDxfId="41">
  <autoFilter ref="B7:E14">
    <filterColumn colId="0" hiddenButton="1"/>
    <filterColumn colId="1" hiddenButton="1"/>
    <filterColumn colId="2" hiddenButton="1"/>
    <filterColumn colId="3" hiddenButton="1"/>
  </autoFilter>
  <tableColumns count="4">
    <tableColumn id="1" name="Dan u sedmici" totalsRowLabel="Zbir" dataDxfId="40" totalsRowDxfId="39">
      <calculatedColumnFormula>B7+1</calculatedColumnFormula>
    </tableColumn>
    <tableColumn id="2" name="Vreme_x000a_dolaska" dataDxfId="38" totalsRowDxfId="37"/>
    <tableColumn id="3" name="Pauze_x000a_(u minutima)" dataDxfId="36" totalsRowDxfId="35"/>
    <tableColumn id="4" name="Vreme_x000a_odlaska" totalsRowFunction="count" dataDxfId="34" totalsRowDxfId="33"/>
  </tableColumns>
  <tableStyleInfo name="TableStyleMedium2" showFirstColumn="1" showLastColumn="0" showRowStripes="1" showColumnStripes="0"/>
  <extLst>
    <ext xmlns:x14="http://schemas.microsoft.com/office/spreadsheetml/2009/9/main" uri="{504A1905-F514-4f6f-8877-14C23A59335A}">
      <x14:table altTextSummary="Pratite vreme svakog dana u sedmici u ovoj tabeli. Kolona „Dan u sedmici“ koristi početni dan sedmice unet u ćeliju H4 kao prvi dan sedmice."/>
    </ext>
  </extLst>
</table>
</file>

<file path=xl/tables/table2.xml><?xml version="1.0" encoding="utf-8"?>
<table xmlns="http://schemas.openxmlformats.org/spreadsheetml/2006/main" id="2" name="Analiza1.Sedmice" displayName="Analiza1.Sedmice" ref="G7:L14" totalsRowShown="0" headerRowDxfId="32" dataDxfId="31">
  <autoFilter ref="G7:L14">
    <filterColumn colId="0" hiddenButton="1"/>
    <filterColumn colId="1" hiddenButton="1"/>
    <filterColumn colId="2" hiddenButton="1"/>
    <filterColumn colId="3" hiddenButton="1"/>
    <filterColumn colId="4" hiddenButton="1"/>
    <filterColumn colId="5" hiddenButton="1"/>
  </autoFilter>
  <tableColumns count="6">
    <tableColumn id="1" name="Zbir_x000a_[h]:mm:ss" dataDxfId="30">
      <calculatedColumnFormula>MROUND((IF(OR(C8="",E8=""),0,IF(E8&lt;C8,E8+1-C8,E8-C8))-D8/1440),1/1440)</calculatedColumnFormula>
    </tableColumn>
    <tableColumn id="2" name="Redovno radno vreme_x000a_[h]:mm:ss" dataDxfId="29"/>
    <tableColumn id="3" name="Prekovremeni rad_x000a_[h]:mm:ss" dataDxfId="28"/>
    <tableColumn id="4" name="Bolovanje_x000a_[h]:mm:ss" dataDxfId="27"/>
    <tableColumn id="5" name="Praznik_x000a_[h]:mm:ss" dataDxfId="26"/>
    <tableColumn id="6" name="Odmor_x000a_[h]:mm:ss" dataDxfId="25"/>
  </tableColumns>
  <tableStyleInfo name="TableStyleMedium2" showFirstColumn="1" showLastColumn="0" showRowStripes="1" showColumnStripes="0"/>
  <extLst>
    <ext xmlns:x14="http://schemas.microsoft.com/office/spreadsheetml/2009/9/main" uri="{504A1905-F514-4f6f-8877-14C23A59335A}">
      <x14:table altTextSummary="U ovoj tabeli podelite vreme na stavke „Časovi redovnog radnog vremena“, „Časovi prekovremenog rada“, „Časovi bolovanja“, „Časovi praznika“ i „Časovi odmora“. Kolona G ove tabele automatski izračunava ukupno vreme za svaki dan u sedmici. Ukupna vrednost za sedmicu izračunava se automatski za svaku kategoriju neposredno ispod tabele."/>
    </ext>
  </extLst>
</table>
</file>

<file path=xl/tables/table3.xml><?xml version="1.0" encoding="utf-8"?>
<table xmlns="http://schemas.openxmlformats.org/spreadsheetml/2006/main" id="3" name="Vreme2.Sedmice" displayName="Vreme2.Sedmice" ref="B17:E24" headerRowDxfId="24" dataDxfId="23" tableBorderDxfId="22">
  <autoFilter ref="B17:E24">
    <filterColumn colId="0" hiddenButton="1"/>
    <filterColumn colId="1" hiddenButton="1"/>
    <filterColumn colId="2" hiddenButton="1"/>
    <filterColumn colId="3" hiddenButton="1"/>
  </autoFilter>
  <tableColumns count="4">
    <tableColumn id="1" name="Dan u sedmici" totalsRowLabel="Zbir" dataDxfId="21" totalsRowDxfId="20">
      <calculatedColumnFormula>B17+1</calculatedColumnFormula>
    </tableColumn>
    <tableColumn id="2" name="Vreme_x000a_dolaska" dataDxfId="19" totalsRowDxfId="18"/>
    <tableColumn id="3" name="Pauze_x000a_(u minutima)" dataDxfId="17" totalsRowDxfId="16"/>
    <tableColumn id="4" name="Vreme_x000a_odlaska" totalsRowFunction="count" dataDxfId="15" totalsRowDxfId="14"/>
  </tableColumns>
  <tableStyleInfo name="TableStyleMedium2" showFirstColumn="1" showLastColumn="0" showRowStripes="1" showColumnStripes="0"/>
  <extLst>
    <ext xmlns:x14="http://schemas.microsoft.com/office/spreadsheetml/2009/9/main" uri="{504A1905-F514-4f6f-8877-14C23A59335A}">
      <x14:table altTextSummary="Pratite vreme svakog dana druge sedmice u ovoj tabeli. Početni dan sedmice nastavlja od poslednjeg dana prethodne sedmice koji je evidentiran u tabeli „Vreme 1. sedmice“."/>
    </ext>
  </extLst>
</table>
</file>

<file path=xl/tables/table4.xml><?xml version="1.0" encoding="utf-8"?>
<table xmlns="http://schemas.openxmlformats.org/spreadsheetml/2006/main" id="4" name="Analiza2.Sedmice" displayName="Analiza2.Sedmice" ref="G17:L24" totalsRowShown="0" headerRowDxfId="13" dataDxfId="12">
  <autoFilter ref="G17:L24">
    <filterColumn colId="0" hiddenButton="1"/>
    <filterColumn colId="1" hiddenButton="1"/>
    <filterColumn colId="2" hiddenButton="1"/>
    <filterColumn colId="3" hiddenButton="1"/>
    <filterColumn colId="4" hiddenButton="1"/>
    <filterColumn colId="5" hiddenButton="1"/>
  </autoFilter>
  <tableColumns count="6">
    <tableColumn id="1" name="Zbir_x000a_[h]:mm:ss" dataDxfId="11">
      <calculatedColumnFormula>MROUND((IF(OR(C18="",E18=""),0,IF(E18&lt;C18,E18+1-C18,E18-C18))-D18/1440),1/1440)</calculatedColumnFormula>
    </tableColumn>
    <tableColumn id="2" name="Redovno radno vreme_x000a_[h]:mm:ss" dataDxfId="10"/>
    <tableColumn id="3" name="Prekovremeni rad_x000a_[h]:mm:ss" dataDxfId="9"/>
    <tableColumn id="4" name="Bolovanje_x000a_[h]:mm:ss" dataDxfId="8"/>
    <tableColumn id="5" name="Praznik_x000a_[h]:mm:ss" dataDxfId="7"/>
    <tableColumn id="6" name="Odmor_x000a_[h]:mm:ss" dataDxfId="6"/>
  </tableColumns>
  <tableStyleInfo name="TableStyleMedium2" showFirstColumn="1" showLastColumn="0" showRowStripes="1" showColumnStripes="0"/>
  <extLst>
    <ext xmlns:x14="http://schemas.microsoft.com/office/spreadsheetml/2009/9/main" uri="{504A1905-F514-4f6f-8877-14C23A59335A}">
      <x14:table altTextSummary="U ovoj tabeli podelite vreme na stavke „Časovi redovnog radnog vremena“, „Časovi prekovremenog rada“, „Časovi bolovanja“, „Časovi praznika“ i „Časovi odmora“ za drugu sedmicu praćenja vremena. Kolona G ove tabele automatski izračunava ukupno vreme za svaki dan u sedmici. Ukupna vrednost za sedmicu izračunava se automatski za svaku kategoriju neposredno ispod tabele."/>
    </ext>
  </extLst>
</table>
</file>

<file path=xl/tables/table5.xml><?xml version="1.0" encoding="utf-8"?>
<table xmlns="http://schemas.openxmlformats.org/spreadsheetml/2006/main" id="7" name="CenaRadaPoČasu" displayName="CenaRadaPoČasu" ref="G27:L29" totalsRowShown="0">
  <autoFilter ref="G27:L29">
    <filterColumn colId="0" hiddenButton="1"/>
    <filterColumn colId="1" hiddenButton="1"/>
    <filterColumn colId="2" hiddenButton="1"/>
    <filterColumn colId="3" hiddenButton="1"/>
    <filterColumn colId="4" hiddenButton="1"/>
    <filterColumn colId="5" hiddenButton="1"/>
  </autoFilter>
  <tableColumns count="6">
    <tableColumn id="1" name="Kolona1" dataDxfId="5"/>
    <tableColumn id="2" name="Redovno radno vreme" dataDxfId="4">
      <calculatedColumnFormula>ROUND((H24+H14)*24*H27,2)</calculatedColumnFormula>
    </tableColumn>
    <tableColumn id="3" name="Prekovremeni rad" dataDxfId="3">
      <calculatedColumnFormula>ROUND((I24+I14)*24*I27,2)</calculatedColumnFormula>
    </tableColumn>
    <tableColumn id="4" name="Bolovanje" dataDxfId="2">
      <calculatedColumnFormula>ROUND((J24+J14)*24*J27,2)</calculatedColumnFormula>
    </tableColumn>
    <tableColumn id="5" name="Praznik" dataDxfId="1">
      <calculatedColumnFormula>ROUND((K24+K14)*24*K27,2)</calculatedColumnFormula>
    </tableColumn>
    <tableColumn id="6" name="Odmor" dataDxfId="0">
      <calculatedColumnFormula>ROUND((L24+L14)*24*L27,2)</calculatedColumnFormula>
    </tableColumn>
  </tableColumns>
  <tableStyleInfo name="Cena rada po času2" showFirstColumn="1" showLastColumn="0" showRowStripes="1" showColumnStripes="0"/>
  <extLst>
    <ext xmlns:x14="http://schemas.microsoft.com/office/spreadsheetml/2009/9/main" uri="{504A1905-F514-4f6f-8877-14C23A59335A}">
      <x14:table altTextSummary="U ovu tabelu unesite cenu rada po času za stavke „Časovi redovnog radnog vremena“, „Časovi prekovremenog rada“, „Časovi bolovanja“, „Časovi praznika“ i „Časovi odmora“. Ukupna isplata se izračunava automatski."/>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1.bin"/><Relationship Id="rId7" Type="http://schemas.openxmlformats.org/officeDocument/2006/relationships/table" Target="../tables/table3.xml"/><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 Id="rId9"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34"/>
  <sheetViews>
    <sheetView showGridLines="0" tabSelected="1" workbookViewId="0"/>
  </sheetViews>
  <sheetFormatPr defaultColWidth="9.140625" defaultRowHeight="30" customHeight="1" x14ac:dyDescent="0.2"/>
  <cols>
    <col min="1" max="1" width="2.7109375" style="5" customWidth="1"/>
    <col min="2" max="5" width="25.28515625" style="5" customWidth="1"/>
    <col min="6" max="6" width="2.5703125" style="5" customWidth="1"/>
    <col min="7" max="7" width="17.140625" style="5" customWidth="1"/>
    <col min="8" max="8" width="23.5703125" style="5" customWidth="1"/>
    <col min="9" max="9" width="20.42578125" style="5" customWidth="1"/>
    <col min="10" max="12" width="11.7109375" style="5" customWidth="1"/>
    <col min="13" max="13" width="2.7109375" style="2" customWidth="1"/>
    <col min="14" max="14" width="80.5703125" style="2" bestFit="1" customWidth="1"/>
    <col min="15" max="16384" width="9.140625" style="2"/>
  </cols>
  <sheetData>
    <row r="1" spans="1:15" s="1" customFormat="1" ht="54.95" customHeight="1" x14ac:dyDescent="0.2">
      <c r="A1" s="33" t="s">
        <v>0</v>
      </c>
      <c r="B1" s="69" t="s">
        <v>26</v>
      </c>
      <c r="C1" s="69"/>
      <c r="D1" s="69"/>
      <c r="E1" s="69"/>
      <c r="F1" s="69"/>
      <c r="G1" s="68" t="s">
        <v>41</v>
      </c>
      <c r="H1" s="68"/>
      <c r="I1" s="68"/>
      <c r="J1" s="68"/>
      <c r="K1" s="68"/>
      <c r="L1" s="68"/>
    </row>
    <row r="2" spans="1:15" s="3" customFormat="1" ht="30" customHeight="1" x14ac:dyDescent="0.25">
      <c r="A2" s="33" t="s">
        <v>69</v>
      </c>
      <c r="B2" s="70" t="s">
        <v>27</v>
      </c>
      <c r="C2" s="70"/>
      <c r="D2" s="70"/>
      <c r="E2" s="64" t="s">
        <v>36</v>
      </c>
      <c r="F2" s="64"/>
      <c r="G2" s="64"/>
      <c r="H2" s="62"/>
      <c r="I2" s="62"/>
      <c r="J2" s="62"/>
      <c r="K2" s="62"/>
      <c r="L2" s="62"/>
      <c r="N2" s="19" t="s">
        <v>51</v>
      </c>
      <c r="O2" s="20"/>
    </row>
    <row r="3" spans="1:15" s="3" customFormat="1" ht="30" customHeight="1" x14ac:dyDescent="0.25">
      <c r="A3" s="32" t="s">
        <v>70</v>
      </c>
      <c r="B3" s="70" t="s">
        <v>28</v>
      </c>
      <c r="C3" s="70"/>
      <c r="D3" s="70"/>
      <c r="E3" s="64" t="s">
        <v>37</v>
      </c>
      <c r="F3" s="64"/>
      <c r="G3" s="64"/>
      <c r="H3" s="63"/>
      <c r="I3" s="63"/>
      <c r="J3" s="63"/>
      <c r="K3" s="63"/>
      <c r="L3" s="63"/>
      <c r="N3" s="20" t="s">
        <v>52</v>
      </c>
    </row>
    <row r="4" spans="1:15" s="3" customFormat="1" ht="30" customHeight="1" x14ac:dyDescent="0.25">
      <c r="A4" s="32" t="s">
        <v>1</v>
      </c>
      <c r="B4" s="70" t="s">
        <v>29</v>
      </c>
      <c r="C4" s="70"/>
      <c r="D4" s="70"/>
      <c r="E4" s="64" t="s">
        <v>38</v>
      </c>
      <c r="F4" s="64"/>
      <c r="G4" s="64"/>
      <c r="H4" s="60">
        <f ca="1">TODAY()</f>
        <v>43280</v>
      </c>
      <c r="I4" s="61"/>
      <c r="N4" s="22" t="s">
        <v>53</v>
      </c>
    </row>
    <row r="5" spans="1:15" s="3" customFormat="1" ht="15" customHeight="1" x14ac:dyDescent="0.2">
      <c r="A5" s="33" t="s">
        <v>2</v>
      </c>
      <c r="B5" s="65" t="s">
        <v>30</v>
      </c>
      <c r="C5" s="65"/>
      <c r="D5" s="65"/>
      <c r="E5" s="10"/>
      <c r="F5" s="10"/>
      <c r="G5" s="9"/>
      <c r="H5" s="11"/>
      <c r="I5" s="11"/>
      <c r="J5" s="10"/>
      <c r="K5" s="10"/>
      <c r="L5" s="10"/>
      <c r="N5" s="21"/>
    </row>
    <row r="6" spans="1:15" ht="15" customHeight="1" x14ac:dyDescent="0.2">
      <c r="B6" s="6"/>
      <c r="C6" s="6"/>
      <c r="D6" s="6"/>
      <c r="E6" s="6"/>
      <c r="F6" s="6"/>
      <c r="G6" s="6"/>
      <c r="H6" s="6"/>
      <c r="I6" s="6"/>
      <c r="J6" s="6"/>
      <c r="K6" s="6"/>
      <c r="L6" s="6"/>
      <c r="N6" s="23"/>
    </row>
    <row r="7" spans="1:15" s="3" customFormat="1" ht="30" customHeight="1" x14ac:dyDescent="0.2">
      <c r="A7" s="32" t="s">
        <v>3</v>
      </c>
      <c r="B7" s="8" t="s">
        <v>31</v>
      </c>
      <c r="C7" s="8" t="s">
        <v>34</v>
      </c>
      <c r="D7" s="8" t="s">
        <v>35</v>
      </c>
      <c r="E7" s="8" t="s">
        <v>39</v>
      </c>
      <c r="F7" s="7"/>
      <c r="G7" s="8" t="s">
        <v>68</v>
      </c>
      <c r="H7" s="8" t="s">
        <v>63</v>
      </c>
      <c r="I7" s="8" t="s">
        <v>64</v>
      </c>
      <c r="J7" s="8" t="s">
        <v>65</v>
      </c>
      <c r="K7" s="8" t="s">
        <v>66</v>
      </c>
      <c r="L7" s="8" t="s">
        <v>67</v>
      </c>
      <c r="M7" s="4"/>
      <c r="N7" s="21"/>
    </row>
    <row r="8" spans="1:15" s="3" customFormat="1" ht="30" customHeight="1" x14ac:dyDescent="0.2">
      <c r="A8" s="32" t="s">
        <v>4</v>
      </c>
      <c r="B8" s="54">
        <f ca="1">Početak_sedmice</f>
        <v>43280</v>
      </c>
      <c r="C8" s="41">
        <v>0.37847222222222227</v>
      </c>
      <c r="D8" s="25">
        <v>15</v>
      </c>
      <c r="E8" s="44">
        <v>0.75</v>
      </c>
      <c r="F8" s="6"/>
      <c r="G8" s="47">
        <f>MROUND((IF(OR(C8="",E8=""),0,IF(E8&lt;C8,E8+1-C8,E8-C8))-D8/1440),1/1440)</f>
        <v>0.3611111111111111</v>
      </c>
      <c r="H8" s="48">
        <v>0.33333333333333331</v>
      </c>
      <c r="I8" s="48">
        <v>2.777777777777779E-2</v>
      </c>
      <c r="J8" s="48"/>
      <c r="K8" s="48"/>
      <c r="L8" s="48"/>
      <c r="M8" s="4"/>
      <c r="N8" s="22" t="s">
        <v>54</v>
      </c>
    </row>
    <row r="9" spans="1:15" s="3" customFormat="1" ht="30" customHeight="1" x14ac:dyDescent="0.2">
      <c r="A9" s="32" t="s">
        <v>5</v>
      </c>
      <c r="B9" s="55">
        <f t="shared" ref="B9:B14" ca="1" si="0">B8+1</f>
        <v>43281</v>
      </c>
      <c r="C9" s="42">
        <v>0.37847222222222227</v>
      </c>
      <c r="D9" s="26">
        <v>30</v>
      </c>
      <c r="E9" s="45">
        <v>0.73958333333333337</v>
      </c>
      <c r="F9" s="6"/>
      <c r="G9" s="47">
        <f t="shared" ref="G9:G14" si="1">MROUND((IF(OR(C9="",E9=""),0,IF(E9&lt;C9,E9+1-C9,E9-C9))-D9/1440),1/1440)</f>
        <v>0.34027777777777779</v>
      </c>
      <c r="H9" s="49">
        <v>0.33333333333333331</v>
      </c>
      <c r="I9" s="49">
        <v>6.9444444444444753E-3</v>
      </c>
      <c r="J9" s="49"/>
      <c r="K9" s="49"/>
      <c r="L9" s="49"/>
      <c r="M9" s="4"/>
      <c r="N9" s="22"/>
    </row>
    <row r="10" spans="1:15" s="3" customFormat="1" ht="30" customHeight="1" x14ac:dyDescent="0.2">
      <c r="A10" s="32" t="s">
        <v>6</v>
      </c>
      <c r="B10" s="55">
        <f t="shared" ca="1" si="0"/>
        <v>43282</v>
      </c>
      <c r="C10" s="42">
        <v>0.375</v>
      </c>
      <c r="D10" s="26">
        <v>45</v>
      </c>
      <c r="E10" s="45">
        <v>0.77083333333333337</v>
      </c>
      <c r="F10" s="6"/>
      <c r="G10" s="47">
        <f t="shared" si="1"/>
        <v>0.36458333333333337</v>
      </c>
      <c r="H10" s="49">
        <v>0.33333333333333331</v>
      </c>
      <c r="I10" s="49">
        <v>3.1250000000000056E-2</v>
      </c>
      <c r="J10" s="49"/>
      <c r="K10" s="49"/>
      <c r="L10" s="49"/>
      <c r="M10" s="4"/>
      <c r="N10" s="21"/>
    </row>
    <row r="11" spans="1:15" s="3" customFormat="1" ht="30" customHeight="1" x14ac:dyDescent="0.2">
      <c r="A11" s="32" t="s">
        <v>7</v>
      </c>
      <c r="B11" s="55">
        <f t="shared" ca="1" si="0"/>
        <v>43283</v>
      </c>
      <c r="C11" s="42">
        <v>0.375</v>
      </c>
      <c r="D11" s="26">
        <v>45</v>
      </c>
      <c r="E11" s="45">
        <v>0.77083333333333337</v>
      </c>
      <c r="F11" s="6"/>
      <c r="G11" s="47">
        <f t="shared" si="1"/>
        <v>0.36458333333333337</v>
      </c>
      <c r="H11" s="49">
        <v>0.33333333333333331</v>
      </c>
      <c r="I11" s="49">
        <v>3.1250000000000056E-2</v>
      </c>
      <c r="J11" s="49"/>
      <c r="K11" s="49"/>
      <c r="L11" s="49"/>
      <c r="M11" s="4"/>
      <c r="N11" s="21"/>
    </row>
    <row r="12" spans="1:15" s="3" customFormat="1" ht="30" customHeight="1" x14ac:dyDescent="0.2">
      <c r="A12" s="32" t="s">
        <v>8</v>
      </c>
      <c r="B12" s="55">
        <f t="shared" ca="1" si="0"/>
        <v>43284</v>
      </c>
      <c r="C12" s="42"/>
      <c r="D12" s="26"/>
      <c r="E12" s="45"/>
      <c r="F12" s="6"/>
      <c r="G12" s="47">
        <f t="shared" si="1"/>
        <v>0</v>
      </c>
      <c r="H12" s="49"/>
      <c r="I12" s="49"/>
      <c r="J12" s="49">
        <v>0.33333333333333331</v>
      </c>
      <c r="K12" s="49"/>
      <c r="L12" s="49"/>
      <c r="M12" s="4"/>
      <c r="N12" s="21"/>
    </row>
    <row r="13" spans="1:15" s="3" customFormat="1" ht="30" customHeight="1" x14ac:dyDescent="0.2">
      <c r="A13" s="32" t="s">
        <v>9</v>
      </c>
      <c r="B13" s="55">
        <f t="shared" ca="1" si="0"/>
        <v>43285</v>
      </c>
      <c r="C13" s="42"/>
      <c r="D13" s="26"/>
      <c r="E13" s="45"/>
      <c r="F13" s="6"/>
      <c r="G13" s="47">
        <f t="shared" si="1"/>
        <v>0</v>
      </c>
      <c r="H13" s="49"/>
      <c r="I13" s="49"/>
      <c r="J13" s="49"/>
      <c r="K13" s="49"/>
      <c r="L13" s="49"/>
      <c r="M13" s="4"/>
      <c r="N13" s="21"/>
    </row>
    <row r="14" spans="1:15" s="3" customFormat="1" ht="30" customHeight="1" x14ac:dyDescent="0.2">
      <c r="A14" s="32" t="s">
        <v>10</v>
      </c>
      <c r="B14" s="56">
        <f t="shared" ca="1" si="0"/>
        <v>43286</v>
      </c>
      <c r="C14" s="43"/>
      <c r="D14" s="28"/>
      <c r="E14" s="46"/>
      <c r="F14" s="6"/>
      <c r="G14" s="47">
        <f t="shared" si="1"/>
        <v>0</v>
      </c>
      <c r="H14" s="50"/>
      <c r="I14" s="50"/>
      <c r="J14" s="50"/>
      <c r="K14" s="50"/>
      <c r="L14" s="50"/>
      <c r="M14" s="4"/>
      <c r="N14" s="21"/>
    </row>
    <row r="15" spans="1:15" ht="30" customHeight="1" x14ac:dyDescent="0.2">
      <c r="A15" s="33" t="s">
        <v>11</v>
      </c>
      <c r="B15" s="66"/>
      <c r="C15" s="66"/>
      <c r="D15" s="66"/>
      <c r="E15" s="66"/>
      <c r="G15" s="12" t="s">
        <v>62</v>
      </c>
      <c r="H15" s="51">
        <f>SUM(H8:H14)</f>
        <v>1.3333333333333333</v>
      </c>
      <c r="I15" s="51">
        <f>SUM(I8:I14)</f>
        <v>9.7222222222222376E-2</v>
      </c>
      <c r="J15" s="51">
        <f>SUM(J8:J14)</f>
        <v>0.33333333333333331</v>
      </c>
      <c r="K15" s="51">
        <f>SUM(K8:K14)</f>
        <v>0</v>
      </c>
      <c r="L15" s="51">
        <f>SUM(L8:L14)</f>
        <v>0</v>
      </c>
      <c r="N15" s="23"/>
    </row>
    <row r="16" spans="1:15" ht="15" customHeight="1" x14ac:dyDescent="0.2">
      <c r="B16" s="66"/>
      <c r="C16" s="66"/>
      <c r="D16" s="66"/>
      <c r="E16" s="66"/>
      <c r="F16" s="6"/>
      <c r="G16" s="6"/>
      <c r="H16" s="6"/>
      <c r="I16" s="6"/>
      <c r="J16" s="6"/>
      <c r="K16" s="6"/>
      <c r="L16" s="6"/>
      <c r="N16" s="23"/>
    </row>
    <row r="17" spans="1:14" s="3" customFormat="1" ht="30" customHeight="1" x14ac:dyDescent="0.2">
      <c r="A17" s="33" t="s">
        <v>12</v>
      </c>
      <c r="B17" s="8" t="s">
        <v>31</v>
      </c>
      <c r="C17" s="8" t="s">
        <v>34</v>
      </c>
      <c r="D17" s="8" t="s">
        <v>35</v>
      </c>
      <c r="E17" s="8" t="s">
        <v>39</v>
      </c>
      <c r="F17" s="7"/>
      <c r="G17" s="8" t="s">
        <v>68</v>
      </c>
      <c r="H17" s="8" t="s">
        <v>63</v>
      </c>
      <c r="I17" s="8" t="s">
        <v>64</v>
      </c>
      <c r="J17" s="8" t="s">
        <v>65</v>
      </c>
      <c r="K17" s="8" t="s">
        <v>66</v>
      </c>
      <c r="L17" s="8" t="s">
        <v>67</v>
      </c>
      <c r="M17" s="4"/>
      <c r="N17" s="22" t="s">
        <v>55</v>
      </c>
    </row>
    <row r="18" spans="1:14" s="3" customFormat="1" ht="30" customHeight="1" x14ac:dyDescent="0.2">
      <c r="A18" s="32" t="s">
        <v>13</v>
      </c>
      <c r="B18" s="54">
        <f ca="1">B14+1</f>
        <v>43287</v>
      </c>
      <c r="C18" s="44"/>
      <c r="D18" s="25"/>
      <c r="E18" s="44"/>
      <c r="F18" s="6"/>
      <c r="G18" s="47">
        <f>MROUND((IF(OR(C18="",E18=""),0,IF(E18&lt;C18,E18+1-C18,E18-C18))-D18/1440),1/1440)</f>
        <v>0</v>
      </c>
      <c r="H18" s="48"/>
      <c r="I18" s="48"/>
      <c r="J18" s="48"/>
      <c r="K18" s="48"/>
      <c r="L18" s="48"/>
      <c r="M18" s="4"/>
      <c r="N18" s="21"/>
    </row>
    <row r="19" spans="1:14" s="3" customFormat="1" ht="30" customHeight="1" x14ac:dyDescent="0.2">
      <c r="A19" s="32" t="s">
        <v>14</v>
      </c>
      <c r="B19" s="55">
        <f t="shared" ref="B19:B24" ca="1" si="2">B18+1</f>
        <v>43288</v>
      </c>
      <c r="C19" s="45"/>
      <c r="D19" s="26"/>
      <c r="E19" s="45"/>
      <c r="F19" s="6"/>
      <c r="G19" s="47">
        <f t="shared" ref="G19:G24" si="3">MROUND((IF(OR(C19="",E19=""),0,IF(E19&lt;C19,E19+1-C19,E19-C19))-D19/1440),1/1440)</f>
        <v>0</v>
      </c>
      <c r="H19" s="49"/>
      <c r="I19" s="49"/>
      <c r="J19" s="49"/>
      <c r="K19" s="49"/>
      <c r="L19" s="49"/>
      <c r="M19" s="4"/>
      <c r="N19" s="21"/>
    </row>
    <row r="20" spans="1:14" s="3" customFormat="1" ht="30" customHeight="1" x14ac:dyDescent="0.2">
      <c r="A20" s="32" t="s">
        <v>15</v>
      </c>
      <c r="B20" s="55">
        <f t="shared" ca="1" si="2"/>
        <v>43289</v>
      </c>
      <c r="C20" s="45"/>
      <c r="D20" s="26"/>
      <c r="E20" s="45"/>
      <c r="F20" s="6"/>
      <c r="G20" s="47">
        <f t="shared" si="3"/>
        <v>0</v>
      </c>
      <c r="H20" s="49"/>
      <c r="I20" s="49"/>
      <c r="J20" s="49"/>
      <c r="K20" s="49"/>
      <c r="L20" s="49"/>
      <c r="M20" s="4"/>
      <c r="N20" s="21"/>
    </row>
    <row r="21" spans="1:14" s="3" customFormat="1" ht="30" customHeight="1" x14ac:dyDescent="0.2">
      <c r="A21" s="32" t="s">
        <v>16</v>
      </c>
      <c r="B21" s="55">
        <f t="shared" ca="1" si="2"/>
        <v>43290</v>
      </c>
      <c r="C21" s="45"/>
      <c r="D21" s="26"/>
      <c r="E21" s="45"/>
      <c r="F21" s="6"/>
      <c r="G21" s="47">
        <f t="shared" si="3"/>
        <v>0</v>
      </c>
      <c r="H21" s="49"/>
      <c r="I21" s="49"/>
      <c r="J21" s="49"/>
      <c r="K21" s="49"/>
      <c r="L21" s="49"/>
      <c r="M21" s="4"/>
      <c r="N21" s="21"/>
    </row>
    <row r="22" spans="1:14" s="3" customFormat="1" ht="30" customHeight="1" x14ac:dyDescent="0.2">
      <c r="A22" s="32" t="s">
        <v>17</v>
      </c>
      <c r="B22" s="55">
        <f t="shared" ca="1" si="2"/>
        <v>43291</v>
      </c>
      <c r="C22" s="45"/>
      <c r="D22" s="26"/>
      <c r="E22" s="45"/>
      <c r="F22" s="6"/>
      <c r="G22" s="47">
        <f t="shared" si="3"/>
        <v>0</v>
      </c>
      <c r="H22" s="49"/>
      <c r="I22" s="49"/>
      <c r="J22" s="49"/>
      <c r="K22" s="49"/>
      <c r="L22" s="49"/>
      <c r="M22" s="4"/>
      <c r="N22" s="21"/>
    </row>
    <row r="23" spans="1:14" s="3" customFormat="1" ht="30" customHeight="1" x14ac:dyDescent="0.2">
      <c r="A23" s="32" t="s">
        <v>18</v>
      </c>
      <c r="B23" s="55">
        <f t="shared" ca="1" si="2"/>
        <v>43292</v>
      </c>
      <c r="C23" s="45"/>
      <c r="D23" s="26"/>
      <c r="E23" s="45"/>
      <c r="F23" s="6"/>
      <c r="G23" s="47">
        <f t="shared" si="3"/>
        <v>0</v>
      </c>
      <c r="H23" s="49"/>
      <c r="I23" s="49"/>
      <c r="J23" s="49"/>
      <c r="K23" s="49"/>
      <c r="L23" s="49"/>
      <c r="M23" s="4"/>
      <c r="N23" s="21"/>
    </row>
    <row r="24" spans="1:14" s="3" customFormat="1" ht="30" customHeight="1" x14ac:dyDescent="0.2">
      <c r="A24" s="32" t="s">
        <v>19</v>
      </c>
      <c r="B24" s="56">
        <f t="shared" ca="1" si="2"/>
        <v>43293</v>
      </c>
      <c r="C24" s="46"/>
      <c r="D24" s="28"/>
      <c r="E24" s="46"/>
      <c r="F24" s="6"/>
      <c r="G24" s="47">
        <f t="shared" si="3"/>
        <v>0</v>
      </c>
      <c r="H24" s="50"/>
      <c r="I24" s="50"/>
      <c r="J24" s="50"/>
      <c r="K24" s="50"/>
      <c r="L24" s="50"/>
      <c r="M24" s="4"/>
      <c r="N24" s="21"/>
    </row>
    <row r="25" spans="1:14" ht="30" customHeight="1" x14ac:dyDescent="0.2">
      <c r="A25" s="33" t="s">
        <v>20</v>
      </c>
      <c r="B25" s="30"/>
      <c r="C25" s="30"/>
      <c r="D25" s="30"/>
      <c r="E25" s="30"/>
      <c r="F25" s="30"/>
      <c r="G25" s="12" t="s">
        <v>62</v>
      </c>
      <c r="H25" s="51">
        <f>SUM(H18:H24)</f>
        <v>0</v>
      </c>
      <c r="I25" s="51">
        <f>SUM(I18:I24)</f>
        <v>0</v>
      </c>
      <c r="J25" s="51">
        <f>SUM(J18:J24)</f>
        <v>0</v>
      </c>
      <c r="K25" s="51">
        <f>SUM(K18:K24)</f>
        <v>0</v>
      </c>
      <c r="L25" s="51">
        <f>SUM(L18:L24)</f>
        <v>0</v>
      </c>
      <c r="N25" s="23"/>
    </row>
    <row r="26" spans="1:14" customFormat="1" ht="30" customHeight="1" x14ac:dyDescent="0.2"/>
    <row r="27" spans="1:14" customFormat="1" ht="15" customHeight="1" x14ac:dyDescent="0.2">
      <c r="A27" s="34" t="s">
        <v>21</v>
      </c>
      <c r="G27" s="38" t="s">
        <v>42</v>
      </c>
      <c r="H27" s="39" t="s">
        <v>46</v>
      </c>
      <c r="I27" s="39" t="s">
        <v>47</v>
      </c>
      <c r="J27" s="39" t="s">
        <v>48</v>
      </c>
      <c r="K27" s="39" t="s">
        <v>49</v>
      </c>
      <c r="L27" s="39" t="s">
        <v>50</v>
      </c>
    </row>
    <row r="28" spans="1:14" s="3" customFormat="1" ht="30" customHeight="1" x14ac:dyDescent="0.2">
      <c r="A28" s="33" t="s">
        <v>22</v>
      </c>
      <c r="B28" s="58"/>
      <c r="C28" s="58"/>
      <c r="D28" s="58"/>
      <c r="E28" s="27"/>
      <c r="G28" s="40" t="s">
        <v>43</v>
      </c>
      <c r="H28" s="52">
        <v>15</v>
      </c>
      <c r="I28" s="52">
        <f>1.5*H28</f>
        <v>22.5</v>
      </c>
      <c r="J28" s="52">
        <v>15</v>
      </c>
      <c r="K28" s="52">
        <v>15</v>
      </c>
      <c r="L28" s="52">
        <v>15</v>
      </c>
      <c r="M28" s="4"/>
      <c r="N28" s="22" t="s">
        <v>56</v>
      </c>
    </row>
    <row r="29" spans="1:14" s="3" customFormat="1" ht="30" customHeight="1" x14ac:dyDescent="0.2">
      <c r="A29" s="33" t="s">
        <v>23</v>
      </c>
      <c r="B29" s="59" t="s">
        <v>32</v>
      </c>
      <c r="C29" s="59"/>
      <c r="D29" s="59"/>
      <c r="E29" s="29" t="s">
        <v>40</v>
      </c>
      <c r="G29" s="40" t="s">
        <v>44</v>
      </c>
      <c r="H29" s="53">
        <f>ROUND((H25+H15)*24*H28,2)</f>
        <v>480</v>
      </c>
      <c r="I29" s="53">
        <f>ROUND((I25+I15)*24*I28,2)</f>
        <v>52.5</v>
      </c>
      <c r="J29" s="53">
        <f>ROUND((J25+J15)*24*J28,2)</f>
        <v>120</v>
      </c>
      <c r="K29" s="53">
        <f>ROUND((K25+K15)*24*K28,2)</f>
        <v>0</v>
      </c>
      <c r="L29" s="53">
        <f>ROUND((L25+L15)*24*L28,2)</f>
        <v>0</v>
      </c>
      <c r="M29" s="4"/>
      <c r="N29" s="21"/>
    </row>
    <row r="30" spans="1:14" ht="30" customHeight="1" x14ac:dyDescent="0.2">
      <c r="A30" s="32" t="s">
        <v>24</v>
      </c>
      <c r="B30" s="58"/>
      <c r="C30" s="58"/>
      <c r="D30" s="58"/>
      <c r="E30" s="27"/>
      <c r="N30" s="23"/>
    </row>
    <row r="31" spans="1:14" ht="30" customHeight="1" x14ac:dyDescent="0.2">
      <c r="A31" s="33" t="s">
        <v>25</v>
      </c>
      <c r="B31" s="59" t="s">
        <v>33</v>
      </c>
      <c r="C31" s="59"/>
      <c r="D31" s="59"/>
      <c r="E31" s="29" t="s">
        <v>40</v>
      </c>
      <c r="G31" s="67" t="s">
        <v>45</v>
      </c>
      <c r="H31" s="67"/>
      <c r="I31" s="67"/>
      <c r="J31" s="67"/>
      <c r="K31" s="57">
        <f>SUM(H29:L29)</f>
        <v>652.5</v>
      </c>
      <c r="L31" s="57"/>
      <c r="N31" s="23"/>
    </row>
    <row r="32" spans="1:14" ht="30" customHeight="1" x14ac:dyDescent="0.2">
      <c r="N32" s="23"/>
    </row>
    <row r="33" spans="9:14" ht="30" customHeight="1" x14ac:dyDescent="0.2">
      <c r="I33" s="2"/>
      <c r="J33" s="2"/>
      <c r="K33" s="2"/>
      <c r="L33" s="2"/>
      <c r="N33" s="23"/>
    </row>
    <row r="34" spans="9:14" ht="30" customHeight="1" x14ac:dyDescent="0.2">
      <c r="N34" s="23"/>
    </row>
  </sheetData>
  <mergeCells count="19">
    <mergeCell ref="G1:L1"/>
    <mergeCell ref="B1:F1"/>
    <mergeCell ref="B2:D2"/>
    <mergeCell ref="B3:D3"/>
    <mergeCell ref="B4:D4"/>
    <mergeCell ref="K31:L31"/>
    <mergeCell ref="B30:D30"/>
    <mergeCell ref="B31:D31"/>
    <mergeCell ref="H4:I4"/>
    <mergeCell ref="H2:L2"/>
    <mergeCell ref="H3:L3"/>
    <mergeCell ref="B28:D28"/>
    <mergeCell ref="B29:D29"/>
    <mergeCell ref="E2:G2"/>
    <mergeCell ref="E3:G3"/>
    <mergeCell ref="E4:G4"/>
    <mergeCell ref="B5:D5"/>
    <mergeCell ref="B15:E16"/>
    <mergeCell ref="G31:J31"/>
  </mergeCells>
  <dataValidations count="2">
    <dataValidation type="time" allowBlank="1" showInputMessage="1" showErrorMessage="1" errorTitle="Neispravan oblik vremena" error="Koristite sledeći oblik za unos vremena: 12:00" sqref="E8:E14 C8:C14 E18:E24 C18:C24">
      <formula1>0</formula1>
      <formula2>0.999988425925926</formula2>
    </dataValidation>
    <dataValidation allowBlank="1" showInputMessage="1" showErrorMessage="1" promptTitle="Unos vremena" prompt="Unesite časove i minute u obliku H:MM:SS. Na primer, 8:30:00 za 8 časova i 30 minuta ili 0:15:00 za 15 minuta._x000a__x000a_[Obrišite ovu poruku tako što ćete ukloniti validaciju podataka iz ovih ćelija]" sqref="H8 I8 J8 K8 L8 H9:L13 H14:L14"/>
  </dataValidations>
  <hyperlinks>
    <hyperlink ref="N3" r:id="rId1"/>
    <hyperlink ref="N2" r:id="rId2"/>
  </hyperlinks>
  <printOptions horizontalCentered="1"/>
  <pageMargins left="0.7" right="0.7" top="0.75" bottom="0.75" header="0.3" footer="0.3"/>
  <pageSetup paperSize="9" scale="86" fitToHeight="0" orientation="portrait" r:id="rId3"/>
  <headerFooter differentFirst="1" alignWithMargins="0">
    <oddFooter>Page &amp;P of &amp;N</oddFooter>
  </headerFooter>
  <ignoredErrors>
    <ignoredError sqref="B8 B18 H28:L28" calculatedColumn="1"/>
  </ignoredErrors>
  <drawing r:id="rId4"/>
  <tableParts count="5">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showGridLines="0" workbookViewId="0"/>
  </sheetViews>
  <sheetFormatPr defaultRowHeight="12.75" x14ac:dyDescent="0.2"/>
  <cols>
    <col min="1" max="1" width="78.7109375" style="16" customWidth="1"/>
    <col min="2" max="16384" width="9.140625" style="14"/>
  </cols>
  <sheetData>
    <row r="1" spans="1:2" ht="46.5" customHeight="1" x14ac:dyDescent="0.2">
      <c r="A1" s="15"/>
    </row>
    <row r="2" spans="1:2" s="18" customFormat="1" ht="15.75" x14ac:dyDescent="0.2">
      <c r="A2" s="24" t="s">
        <v>51</v>
      </c>
      <c r="B2" s="24"/>
    </row>
    <row r="3" spans="1:2" s="36" customFormat="1" ht="27" customHeight="1" x14ac:dyDescent="0.2">
      <c r="A3" s="35" t="s">
        <v>52</v>
      </c>
      <c r="B3" s="35"/>
    </row>
    <row r="4" spans="1:2" s="36" customFormat="1" ht="26.25" customHeight="1" x14ac:dyDescent="0.4">
      <c r="A4" s="31" t="s">
        <v>57</v>
      </c>
      <c r="B4" s="35"/>
    </row>
    <row r="5" spans="1:2" s="36" customFormat="1" ht="225" x14ac:dyDescent="0.2">
      <c r="A5" s="37" t="s">
        <v>58</v>
      </c>
      <c r="B5" s="35"/>
    </row>
    <row r="6" spans="1:2" s="17" customFormat="1" ht="26.25" customHeight="1" x14ac:dyDescent="0.4">
      <c r="A6" s="31" t="s">
        <v>59</v>
      </c>
    </row>
    <row r="7" spans="1:2" ht="91.5" customHeight="1" x14ac:dyDescent="0.2">
      <c r="A7" s="13" t="s">
        <v>60</v>
      </c>
    </row>
    <row r="8" spans="1:2" ht="90" x14ac:dyDescent="0.2">
      <c r="A8" s="13" t="s">
        <v>61</v>
      </c>
    </row>
  </sheetData>
  <hyperlinks>
    <hyperlink ref="A3" r:id="rId1"/>
    <hyperlink ref="A2" r:id="rId2"/>
  </hyperlinks>
  <printOptions horizontalCentered="1"/>
  <pageMargins left="0.7" right="0.7" top="0.75" bottom="0.75" header="0.3" footer="0.3"/>
  <pageSetup paperSize="9" orientation="portrait" horizontalDpi="1200" verticalDpi="1200" r:id="rId3"/>
  <headerFooter differentFirst="1">
    <oddFooter>Page &amp;P of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VremenskiDefinisanRaspored</vt:lpstr>
      <vt:lpstr>Osnovni podaci</vt:lpstr>
      <vt:lpstr>Početak_sedmice</vt:lpstr>
      <vt:lpstr>VremenskiDefinisanRaspored!Print_Area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2018-06-29T13:46:40Z</dcterms:created>
  <dcterms:modified xsi:type="dcterms:W3CDTF">2018-06-29T13:46:40Z</dcterms:modified>
</cp:coreProperties>
</file>