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Rezime" sheetId="1" r:id="rId1"/>
    <sheet name="Trošak" sheetId="2" r:id="rId2"/>
  </sheets>
  <definedNames>
    <definedName name="Naslov1">Prihod[[#Headers],[Kategorija]]</definedName>
    <definedName name="Naslov2">Troškovi[[#Headers],[Kategorija]]</definedName>
    <definedName name="_xlnm.Print_Titles" localSheetId="0">Rezime!$2:$2</definedName>
    <definedName name="_xlnm.Print_Titles" localSheetId="1">Trošak!$2:$3</definedName>
    <definedName name="RegionNaslovaReda1..O4">Rezime!$B$2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O7" i="1" l="1"/>
  <c r="O8" i="1"/>
  <c r="O9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l="1"/>
  <c r="P4" i="2"/>
  <c r="P12" i="2" s="1"/>
  <c r="L12" i="2"/>
  <c r="D12" i="2"/>
  <c r="C3" i="1" s="1"/>
  <c r="O12" i="2"/>
  <c r="N3" i="1"/>
  <c r="N4" i="1" s="1"/>
  <c r="N12" i="2"/>
  <c r="M3" i="1"/>
  <c r="M4" i="1"/>
  <c r="M12" i="2"/>
  <c r="L3" i="1"/>
  <c r="L4" i="1"/>
  <c r="K12" i="2"/>
  <c r="K3" i="1" s="1"/>
  <c r="K4" i="1" s="1"/>
  <c r="J12" i="2"/>
  <c r="I3" i="1"/>
  <c r="I4" i="1" s="1"/>
  <c r="I12" i="2"/>
  <c r="H3" i="1"/>
  <c r="H4" i="1"/>
  <c r="H12" i="2"/>
  <c r="G3" i="1"/>
  <c r="G4" i="1"/>
  <c r="G12" i="2"/>
  <c r="F3" i="1" s="1"/>
  <c r="F4" i="1" s="1"/>
  <c r="F12" i="2"/>
  <c r="E3" i="1"/>
  <c r="E4" i="1" s="1"/>
  <c r="E12" i="2"/>
  <c r="D3" i="1"/>
  <c r="D4" i="1"/>
  <c r="C4" i="1" l="1"/>
  <c r="J3" i="1"/>
  <c r="J4" i="1" s="1"/>
  <c r="O4" i="1" l="1"/>
  <c r="O3" i="1"/>
</calcChain>
</file>

<file path=xl/sharedStrings.xml><?xml version="1.0" encoding="utf-8"?>
<sst xmlns="http://schemas.openxmlformats.org/spreadsheetml/2006/main" count="69" uniqueCount="51">
  <si>
    <t>Lični budžet</t>
  </si>
  <si>
    <t>Ukupni troškovi</t>
  </si>
  <si>
    <t>Nedostatak/višak novca</t>
  </si>
  <si>
    <t>Prihod</t>
  </si>
  <si>
    <t>Kategorija</t>
  </si>
  <si>
    <t>Plate</t>
  </si>
  <si>
    <t>Kamata/dividende</t>
  </si>
  <si>
    <t>Razno</t>
  </si>
  <si>
    <t>Jan</t>
  </si>
  <si>
    <t>Feb</t>
  </si>
  <si>
    <t>feb</t>
  </si>
  <si>
    <t>mart</t>
  </si>
  <si>
    <t>april</t>
  </si>
  <si>
    <t>maj</t>
  </si>
  <si>
    <t>jun</t>
  </si>
  <si>
    <t>jul</t>
  </si>
  <si>
    <t>avg</t>
  </si>
  <si>
    <t>sep</t>
  </si>
  <si>
    <t>okt</t>
  </si>
  <si>
    <t>Okt</t>
  </si>
  <si>
    <t>Nov</t>
  </si>
  <si>
    <t>Dec</t>
  </si>
  <si>
    <t>dec</t>
  </si>
  <si>
    <t>Godina</t>
  </si>
  <si>
    <t>Troškovi</t>
  </si>
  <si>
    <t>Kuća</t>
  </si>
  <si>
    <t>Svakodnevni život</t>
  </si>
  <si>
    <t>Prevoz</t>
  </si>
  <si>
    <t>Zabava</t>
  </si>
  <si>
    <t>Zdravstveno</t>
  </si>
  <si>
    <t>Odmori</t>
  </si>
  <si>
    <t>Rekreacija</t>
  </si>
  <si>
    <t>Dugovanja/pretplate</t>
  </si>
  <si>
    <t>Potkategorija</t>
  </si>
  <si>
    <t>Hipoteka/najamnina</t>
  </si>
  <si>
    <t xml:space="preserve">Namirnice </t>
  </si>
  <si>
    <t>Benzin/gorivo</t>
  </si>
  <si>
    <t>Kablovska televizija</t>
  </si>
  <si>
    <t>Naknade za zdravstveni klub</t>
  </si>
  <si>
    <t>Avionske karte</t>
  </si>
  <si>
    <t>Naknade za teretanu</t>
  </si>
  <si>
    <t>Časopisi</t>
  </si>
  <si>
    <t>jan</t>
  </si>
  <si>
    <t>Mart</t>
  </si>
  <si>
    <t>April</t>
  </si>
  <si>
    <t>Maj</t>
  </si>
  <si>
    <t>Jun</t>
  </si>
  <si>
    <t>Jul</t>
  </si>
  <si>
    <t>Avg</t>
  </si>
  <si>
    <t>Sept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</si>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</sst>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\ &quot;RSD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Border="0" applyAlignment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6">
    <xf numFmtId="0" fontId="0" fillId="0" borderId="0" xfId="0">
      <alignment vertical="center" wrapText="1"/>
    </xf>
    <xf numFmtId="166" fontId="6" fillId="0" borderId="3" xfId="6">
      <alignment vertical="center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6" fillId="0" borderId="0" xfId="7" applyFill="1" applyBorder="1" applyAlignment="1">
      <alignment vertical="center" wrapText="1"/>
    </xf>
    <xf numFmtId="166" fontId="9" fillId="0" borderId="0" xfId="7" applyFont="1" applyFill="1" applyBorder="1" applyAlignment="1">
      <alignment vertical="center" wrapText="1"/>
    </xf>
    <xf numFmtId="166" fontId="6" fillId="0" borderId="0" xfId="6" applyFill="1" applyBorder="1" applyAlignment="1">
      <alignment vertical="center"/>
    </xf>
  </cellXfs>
  <cellStyles count="48">
    <cellStyle name="20% Akcenat1" xfId="25" builtinId="30" customBuiltin="1"/>
    <cellStyle name="20% Akcenat2" xfId="29" builtinId="34" customBuiltin="1"/>
    <cellStyle name="20% Akcenat3" xfId="33" builtinId="38" customBuiltin="1"/>
    <cellStyle name="20% Akcenat4" xfId="37" builtinId="42" customBuiltin="1"/>
    <cellStyle name="20% Akcenat5" xfId="41" builtinId="46" customBuiltin="1"/>
    <cellStyle name="20% Akcenat6" xfId="45" builtinId="50" customBuiltin="1"/>
    <cellStyle name="40% Akcenat1" xfId="26" builtinId="31" customBuiltin="1"/>
    <cellStyle name="40% Akcenat2" xfId="30" builtinId="35" customBuiltin="1"/>
    <cellStyle name="40% Akcenat3" xfId="34" builtinId="39" customBuiltin="1"/>
    <cellStyle name="40% Akcenat4" xfId="38" builtinId="43" customBuiltin="1"/>
    <cellStyle name="40% Akcenat5" xfId="42" builtinId="47" customBuiltin="1"/>
    <cellStyle name="40% Akcenat6" xfId="46" builtinId="51" customBuiltin="1"/>
    <cellStyle name="60% Akcenat1" xfId="27" builtinId="32" customBuiltin="1"/>
    <cellStyle name="60% Akcenat2" xfId="31" builtinId="36" customBuiltin="1"/>
    <cellStyle name="60% Akcenat3" xfId="35" builtinId="40" customBuiltin="1"/>
    <cellStyle name="60% Akcenat4" xfId="39" builtinId="44" customBuiltin="1"/>
    <cellStyle name="60% Akcenat5" xfId="43" builtinId="48" customBuiltin="1"/>
    <cellStyle name="60% Akcenat6" xfId="47" builtinId="52" customBuiltin="1"/>
    <cellStyle name="Akcenat1" xfId="24" builtinId="29" customBuiltin="1"/>
    <cellStyle name="Akcenat2" xfId="28" builtinId="33" customBuiltin="1"/>
    <cellStyle name="Akcenat3" xfId="32" builtinId="37" customBuiltin="1"/>
    <cellStyle name="Akcenat4" xfId="36" builtinId="41" customBuiltin="1"/>
    <cellStyle name="Akcenat5" xfId="40" builtinId="45" customBuiltin="1"/>
    <cellStyle name="Akcenat6" xfId="44" builtinId="49" customBuiltin="1"/>
    <cellStyle name="Beleška" xfId="23" builtinId="10" customBuiltin="1"/>
    <cellStyle name="Ćelija za proveru" xfId="21" builtinId="23" customBuiltin="1"/>
    <cellStyle name="Dobro" xfId="14" builtinId="26" customBuiltin="1"/>
    <cellStyle name="Izlaz" xfId="18" builtinId="21" customBuiltin="1"/>
    <cellStyle name="Iznos" xfId="7" xr:uid="{00000000-0005-0000-0000-000000000000}"/>
    <cellStyle name="Izračunavanje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13" builtinId="5" customBuiltin="1"/>
    <cellStyle name="Tekst objašnjenja" xfId="8" builtinId="53" customBuiltin="1"/>
    <cellStyle name="Tekst upozorenja" xfId="22" builtinId="11" customBuiltin="1"/>
    <cellStyle name="Ukupno" xfId="6" builtinId="25" customBuiltin="1"/>
    <cellStyle name="Unos" xfId="17" builtinId="20" customBuiltin="1"/>
    <cellStyle name="Valuta" xfId="11" builtinId="4" customBuiltin="1"/>
    <cellStyle name="Valuta [0]" xfId="12" builtinId="7" customBuiltin="1"/>
    <cellStyle name="Zarez" xfId="9" builtinId="3" customBuiltin="1"/>
    <cellStyle name="Zarez [0]" xfId="10" builtinId="6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7"/>
      <tableStyleElement type="headerRow" dxfId="46"/>
      <tableStyleElement type="totalRow" dxfId="45"/>
      <tableStyleElement type="firstRowStripe" dxfId="44"/>
      <tableStyleElement type="secondRowStripe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ihod" displayName="Prihod" ref="B6:O10" totalsRowCount="1" headerRowBorderDxfId="42">
  <autoFilter ref="B6:O9" xr:uid="{00000000-0009-0000-0100-000002000000}"/>
  <tableColumns count="14">
    <tableColumn id="1" xr3:uid="{00000000-0010-0000-0000-000001000000}" name="Kategorija" totalsRowLabel="Zbir"/>
    <tableColumn id="2" xr3:uid="{00000000-0010-0000-0000-000002000000}" name="Jan" totalsRowFunction="sum" totalsRowDxfId="39" dataCellStyle="Iznos"/>
    <tableColumn id="3" xr3:uid="{00000000-0010-0000-0000-000003000000}" name="feb" totalsRowFunction="sum" totalsRowDxfId="38" dataCellStyle="Iznos"/>
    <tableColumn id="4" xr3:uid="{00000000-0010-0000-0000-000004000000}" name="mart" totalsRowFunction="sum" totalsRowDxfId="37" dataCellStyle="Iznos"/>
    <tableColumn id="5" xr3:uid="{00000000-0010-0000-0000-000005000000}" name="april" totalsRowFunction="sum" totalsRowDxfId="36" dataCellStyle="Iznos"/>
    <tableColumn id="6" xr3:uid="{00000000-0010-0000-0000-000006000000}" name="maj" totalsRowFunction="sum" totalsRowDxfId="35" dataCellStyle="Iznos"/>
    <tableColumn id="7" xr3:uid="{00000000-0010-0000-0000-000007000000}" name="jun" totalsRowFunction="sum" totalsRowDxfId="34" dataCellStyle="Iznos"/>
    <tableColumn id="8" xr3:uid="{00000000-0010-0000-0000-000008000000}" name="jul" totalsRowFunction="sum" totalsRowDxfId="33" dataCellStyle="Iznos"/>
    <tableColumn id="9" xr3:uid="{00000000-0010-0000-0000-000009000000}" name="avg" totalsRowFunction="sum" totalsRowDxfId="32" dataCellStyle="Iznos"/>
    <tableColumn id="10" xr3:uid="{00000000-0010-0000-0000-00000A000000}" name="sep" totalsRowFunction="sum" totalsRowDxfId="31" dataCellStyle="Iznos"/>
    <tableColumn id="11" xr3:uid="{00000000-0010-0000-0000-00000B000000}" name="Okt" totalsRowFunction="sum" totalsRowDxfId="30" dataCellStyle="Iznos"/>
    <tableColumn id="12" xr3:uid="{00000000-0010-0000-0000-00000C000000}" name="Nov" totalsRowFunction="sum" totalsRowDxfId="29" dataCellStyle="Iznos"/>
    <tableColumn id="13" xr3:uid="{00000000-0010-0000-0000-00000D000000}" name="dec" totalsRowFunction="sum" totalsRowDxfId="28" dataCellStyle="Iznos"/>
    <tableColumn id="15" xr3:uid="{00000000-0010-0000-0000-00000F000000}" name="Godina" totalsRowFunction="sum" totalsRowDxfId="27">
      <calculatedColumnFormula>SUM(Prihod[[#This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U ovu tabelu unesite prihod iz raznih izvora za svaki mesec. Godišnji prihod se automatski izračunava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roškovi" displayName="Troškovi" ref="B3:P12" totalsRowCount="1" headerRowDxfId="41" headerRowBorderDxfId="40">
  <tableColumns count="15">
    <tableColumn id="15" xr3:uid="{00000000-0010-0000-0100-00000F000000}" name="Kategorija" totalsRowLabel="Zbir" dataDxfId="26" totalsRowDxfId="25"/>
    <tableColumn id="1" xr3:uid="{00000000-0010-0000-0100-000001000000}" name="Potkategorija" dataDxfId="24"/>
    <tableColumn id="2" xr3:uid="{00000000-0010-0000-0100-000002000000}" name="jan" totalsRowFunction="sum" dataDxfId="23" totalsRowDxfId="22" dataCellStyle="Iznos"/>
    <tableColumn id="3" xr3:uid="{00000000-0010-0000-0100-000003000000}" name="Feb" totalsRowFunction="sum" dataDxfId="21" totalsRowDxfId="20" dataCellStyle="Iznos"/>
    <tableColumn id="4" xr3:uid="{00000000-0010-0000-0100-000004000000}" name="Mart" totalsRowFunction="sum" dataDxfId="19" totalsRowDxfId="18" dataCellStyle="Iznos"/>
    <tableColumn id="5" xr3:uid="{00000000-0010-0000-0100-000005000000}" name="April" totalsRowFunction="sum" dataDxfId="17" totalsRowDxfId="16" dataCellStyle="Iznos"/>
    <tableColumn id="6" xr3:uid="{00000000-0010-0000-0100-000006000000}" name="Maj" totalsRowFunction="sum" dataDxfId="15" totalsRowDxfId="14" dataCellStyle="Iznos"/>
    <tableColumn id="7" xr3:uid="{00000000-0010-0000-0100-000007000000}" name="Jun" totalsRowFunction="sum" dataDxfId="13" totalsRowDxfId="12" dataCellStyle="Iznos"/>
    <tableColumn id="8" xr3:uid="{00000000-0010-0000-0100-000008000000}" name="Jul" totalsRowFunction="sum" dataDxfId="11" totalsRowDxfId="10" dataCellStyle="Iznos"/>
    <tableColumn id="9" xr3:uid="{00000000-0010-0000-0100-000009000000}" name="Avg" totalsRowFunction="sum" dataDxfId="9" totalsRowDxfId="8" dataCellStyle="Iznos"/>
    <tableColumn id="10" xr3:uid="{00000000-0010-0000-0100-00000A000000}" name="Sept" totalsRowFunction="sum" totalsRowDxfId="7" dataCellStyle="Iznos"/>
    <tableColumn id="11" xr3:uid="{00000000-0010-0000-0100-00000B000000}" name="Okt" totalsRowFunction="sum" dataDxfId="6" totalsRowDxfId="5" dataCellStyle="Iznos"/>
    <tableColumn id="12" xr3:uid="{00000000-0010-0000-0100-00000C000000}" name="Nov" totalsRowFunction="sum" dataDxfId="4" totalsRowDxfId="3" dataCellStyle="Iznos"/>
    <tableColumn id="13" xr3:uid="{00000000-0010-0000-0100-00000D000000}" name="Dec" totalsRowFunction="sum" dataDxfId="2" totalsRowDxfId="1" dataCellStyle="Iznos"/>
    <tableColumn id="14" xr3:uid="{00000000-0010-0000-0100-00000E000000}" name="Godina" totalsRowFunction="sum" totalsRowDxfId="0" dataCellStyle="Ukupno">
      <calculatedColumnFormula>SUM(Trošak!$D4:$O4)</calculatedColumnFormula>
    </tableColumn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U ovu tabelu unesite troškove u svakom mesecu i kategoriji. Godišnji troškovi se automatski izračunavaju"/>
    </ext>
  </extLst>
</table>
</file>

<file path=xl/theme/theme1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1" t="s">
        <v>0</v>
      </c>
      <c r="C1" s="2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8</v>
      </c>
      <c r="D2" s="3" t="s">
        <v>9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20</v>
      </c>
      <c r="N2" s="3" t="s">
        <v>21</v>
      </c>
      <c r="O2" s="3" t="s">
        <v>23</v>
      </c>
    </row>
    <row r="3" spans="2:15" ht="30" customHeight="1" thickBot="1" x14ac:dyDescent="0.3">
      <c r="B3" s="4" t="s">
        <v>1</v>
      </c>
      <c r="C3" s="9">
        <f>Troškovi[[#Totals],[jan]]</f>
        <v>0</v>
      </c>
      <c r="D3" s="9">
        <f>Troškovi[[#Totals],[Feb]]</f>
        <v>0</v>
      </c>
      <c r="E3" s="9">
        <f>Troškovi[[#Totals],[Mart]]</f>
        <v>0</v>
      </c>
      <c r="F3" s="9">
        <f>Troškovi[[#Totals],[April]]</f>
        <v>0</v>
      </c>
      <c r="G3" s="9">
        <f>Troškovi[[#Totals],[Maj]]</f>
        <v>0</v>
      </c>
      <c r="H3" s="9">
        <f>Troškovi[[#Totals],[Jun]]</f>
        <v>0</v>
      </c>
      <c r="I3" s="9">
        <f>Troškovi[[#Totals],[Jul]]</f>
        <v>0</v>
      </c>
      <c r="J3" s="9">
        <f>Troškovi[[#Totals],[Avg]]</f>
        <v>0</v>
      </c>
      <c r="K3" s="9">
        <f>Troškovi[[#Totals],[Avg]]</f>
        <v>0</v>
      </c>
      <c r="L3" s="9">
        <f>Troškovi[[#Totals],[Okt]]</f>
        <v>0</v>
      </c>
      <c r="M3" s="9">
        <f>Troškovi[[#Totals],[Nov]]</f>
        <v>0</v>
      </c>
      <c r="N3" s="9">
        <f>Troškovi[[#Totals],[Dec]]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SUM(Prihod[[#Totals],[Jan]]-C3)</f>
        <v>0</v>
      </c>
      <c r="D4" s="10">
        <f>SUM(Prihod[[#Totals],[feb]]-D3)</f>
        <v>0</v>
      </c>
      <c r="E4" s="10">
        <f>SUM(Prihod[[#Totals],[mart]]-E3)</f>
        <v>0</v>
      </c>
      <c r="F4" s="10">
        <f>SUM(Prihod[[#Totals],[april]]-F3)</f>
        <v>0</v>
      </c>
      <c r="G4" s="10">
        <f>SUM(Prihod[[#Totals],[maj]]-G3)</f>
        <v>0</v>
      </c>
      <c r="H4" s="10">
        <f>SUM(Prihod[[#Totals],[jun]]-H3)</f>
        <v>0</v>
      </c>
      <c r="I4" s="10">
        <f>SUM(Prihod[[#Totals],[jul]]-I3)</f>
        <v>0</v>
      </c>
      <c r="J4" s="10">
        <f>SUM(Prihod[[#Totals],[avg]]-J3)</f>
        <v>0</v>
      </c>
      <c r="K4" s="10">
        <f>SUM(Prihod[[#Totals],[sep]]-K3)</f>
        <v>0</v>
      </c>
      <c r="L4" s="10">
        <f>SUM(Prihod[[#Totals],[Okt]]-L3)</f>
        <v>0</v>
      </c>
      <c r="M4" s="10">
        <f>SUM(Prihod[[#Totals],[Nov]]-M3)</f>
        <v>0</v>
      </c>
      <c r="N4" s="10">
        <f>SUM(Prihod[[#Totals],[dec]]-N3)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8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19</v>
      </c>
      <c r="M6" s="13" t="s">
        <v>20</v>
      </c>
      <c r="N6" s="13" t="s">
        <v>22</v>
      </c>
      <c r="O6" s="13" t="s">
        <v>23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SUM(Prihod[[#This Row],[Jan]:[dec]])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SUM(Prihod[[#This Row],[Jan]:[dec]])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SUM(Prihod[[#This Row],[Jan]:[dec]])</f>
        <v>0</v>
      </c>
    </row>
    <row r="10" spans="2:15" ht="30" customHeight="1" thickBot="1" x14ac:dyDescent="0.3">
      <c r="B10" t="s">
        <v>50</v>
      </c>
      <c r="C10" s="18">
        <f>SUBTOTAL(109,Prihod[Jan])</f>
        <v>0</v>
      </c>
      <c r="D10" s="18">
        <f>SUBTOTAL(109,Prihod[feb])</f>
        <v>0</v>
      </c>
      <c r="E10" s="18">
        <f>SUBTOTAL(109,Prihod[mart])</f>
        <v>0</v>
      </c>
      <c r="F10" s="18">
        <f>SUBTOTAL(109,Prihod[april])</f>
        <v>0</v>
      </c>
      <c r="G10" s="18">
        <f>SUBTOTAL(109,Prihod[maj])</f>
        <v>0</v>
      </c>
      <c r="H10" s="18">
        <f>SUBTOTAL(109,Prihod[jun])</f>
        <v>0</v>
      </c>
      <c r="I10" s="18">
        <f>SUBTOTAL(109,Prihod[jul])</f>
        <v>0</v>
      </c>
      <c r="J10" s="18">
        <f>SUBTOTAL(109,Prihod[avg])</f>
        <v>0</v>
      </c>
      <c r="K10" s="18">
        <f>SUBTOTAL(109,Prihod[sep])</f>
        <v>0</v>
      </c>
      <c r="L10" s="18">
        <f>SUBTOTAL(109,Prihod[Okt])</f>
        <v>0</v>
      </c>
      <c r="M10" s="18">
        <f>SUBTOTAL(109,Prihod[Nov])</f>
        <v>0</v>
      </c>
      <c r="N10" s="18">
        <f>SUBTOTAL(109,Prihod[dec])</f>
        <v>0</v>
      </c>
      <c r="O10" s="19">
        <f>SUBTOTAL(109,Prihod[Godina])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Naslov ovog radnog lista nalazi se u ovoj ćeliji" sqref="B1:C1" xr:uid="{00000000-0002-0000-0000-000000000000}"/>
    <dataValidation allowBlank="1" showInputMessage="1" showErrorMessage="1" prompt="Meseci se nalaze u ćelijama sa desne strane. Ukupni troškovi i manjak ili višak novca automatski se izračunavaju u ćelijama od C3 do O4 ispod" sqref="B2" xr:uid="{00000000-0002-0000-0000-000001000000}"/>
    <dataValidation allowBlank="1" showInputMessage="1" showErrorMessage="1" prompt="Ukupni troškovi se automatski izračunavaju u ćelijama sa desne strane" sqref="B3" xr:uid="{00000000-0002-0000-0000-000002000000}"/>
    <dataValidation allowBlank="1" showInputMessage="1" showErrorMessage="1" prompt="Manjak ili višak novca automatski se izračunava u ćelijama sa desne strane sa ikonama koje se u skladu sa tim ažuriraju" sqref="B4" xr:uid="{00000000-0002-0000-0000-000003000000}"/>
    <dataValidation allowBlank="1" showInputMessage="1" showErrorMessage="1" prompt="Detalje o prihodu unesite u tabelu ispod" sqref="B5" xr:uid="{00000000-0002-0000-0000-000004000000}"/>
    <dataValidation allowBlank="1" showInputMessage="1" showErrorMessage="1" prompt="U ovoj radnoj svesci napravite osnovni lični budžet. Ukupni mesečni i godišnji troškovi automatski se ažuriraju na ovom radnom listu. Detalje unesite u tabelu „Prihod“" sqref="A1" xr:uid="{00000000-0002-0000-0000-000005000000}"/>
    <dataValidation allowBlank="1" showInputMessage="1" showErrorMessage="1" prompt="Kategoriju unesite u ovu kolonu, ispod ovog naslova. Koristite filtere naslova da biste pronašli određene unose" sqref="B6" xr:uid="{00000000-0002-0000-0000-000006000000}"/>
    <dataValidation allowBlank="1" showInputMessage="1" showErrorMessage="1" prompt="Godišnji prihodi se automatski izračunavaju u ovoj koloni, ispod ovog naslova" sqref="O6" xr:uid="{00000000-0002-0000-0000-000007000000}"/>
    <dataValidation allowBlank="1" showInputMessage="1" showErrorMessage="1" prompt="Prihod za ovaj mesec unesite u ovu kolonu, ispod ovog naslova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19.28515625" customWidth="1"/>
    <col min="3" max="3" width="22.140625" bestFit="1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2" t="s">
        <v>0</v>
      </c>
      <c r="C1" s="2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33</v>
      </c>
      <c r="D3" s="17" t="s">
        <v>42</v>
      </c>
      <c r="E3" s="13" t="s">
        <v>9</v>
      </c>
      <c r="F3" s="13" t="s">
        <v>43</v>
      </c>
      <c r="G3" s="13" t="s">
        <v>44</v>
      </c>
      <c r="H3" s="13" t="s">
        <v>45</v>
      </c>
      <c r="I3" s="13" t="s">
        <v>46</v>
      </c>
      <c r="J3" s="13" t="s">
        <v>47</v>
      </c>
      <c r="K3" s="13" t="s">
        <v>48</v>
      </c>
      <c r="L3" s="13" t="s">
        <v>49</v>
      </c>
      <c r="M3" s="13" t="s">
        <v>19</v>
      </c>
      <c r="N3" s="13" t="s">
        <v>20</v>
      </c>
      <c r="O3" s="13" t="s">
        <v>21</v>
      </c>
      <c r="P3" s="13" t="s">
        <v>23</v>
      </c>
    </row>
    <row r="4" spans="2:16" ht="30" customHeight="1" x14ac:dyDescent="0.25">
      <c r="B4" s="14" t="s">
        <v>25</v>
      </c>
      <c r="C4" s="11" t="s">
        <v>34</v>
      </c>
      <c r="D4" s="24"/>
      <c r="E4" s="24"/>
      <c r="F4" s="24"/>
      <c r="G4" s="24"/>
      <c r="H4" s="24"/>
      <c r="I4" s="24"/>
      <c r="J4" s="24"/>
      <c r="K4" s="24"/>
      <c r="L4" s="23"/>
      <c r="M4" s="24"/>
      <c r="N4" s="24"/>
      <c r="O4" s="24"/>
      <c r="P4" s="25">
        <f>SUM(Trošak!$D4:$O4)</f>
        <v>0</v>
      </c>
    </row>
    <row r="5" spans="2:16" ht="30" customHeight="1" x14ac:dyDescent="0.25">
      <c r="B5" s="15" t="s">
        <v>26</v>
      </c>
      <c r="C5" s="11" t="s">
        <v>35</v>
      </c>
      <c r="D5" s="24"/>
      <c r="E5" s="24"/>
      <c r="F5" s="24"/>
      <c r="G5" s="24"/>
      <c r="H5" s="24"/>
      <c r="I5" s="24"/>
      <c r="J5" s="24"/>
      <c r="K5" s="24"/>
      <c r="L5" s="23"/>
      <c r="M5" s="24"/>
      <c r="N5" s="24"/>
      <c r="O5" s="24"/>
      <c r="P5" s="25">
        <f>SUM(Trošak!$D5:$O5)</f>
        <v>0</v>
      </c>
    </row>
    <row r="6" spans="2:16" ht="30" customHeight="1" x14ac:dyDescent="0.25">
      <c r="B6" s="16" t="s">
        <v>27</v>
      </c>
      <c r="C6" s="11" t="s">
        <v>36</v>
      </c>
      <c r="D6" s="24"/>
      <c r="E6" s="24"/>
      <c r="F6" s="24"/>
      <c r="G6" s="24"/>
      <c r="H6" s="24"/>
      <c r="I6" s="24"/>
      <c r="J6" s="24"/>
      <c r="K6" s="24"/>
      <c r="L6" s="23"/>
      <c r="M6" s="24"/>
      <c r="N6" s="24"/>
      <c r="O6" s="24"/>
      <c r="P6" s="25">
        <f>SUM(Trošak!$D6:$O6)</f>
        <v>0</v>
      </c>
    </row>
    <row r="7" spans="2:16" ht="30" customHeight="1" x14ac:dyDescent="0.25">
      <c r="B7" s="15" t="s">
        <v>28</v>
      </c>
      <c r="C7" s="11" t="s">
        <v>37</v>
      </c>
      <c r="D7" s="24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5">
        <f>SUM(Trošak!$D7:$O7)</f>
        <v>0</v>
      </c>
    </row>
    <row r="8" spans="2:16" ht="30" customHeight="1" x14ac:dyDescent="0.25">
      <c r="B8" s="16" t="s">
        <v>29</v>
      </c>
      <c r="C8" s="11" t="s">
        <v>38</v>
      </c>
      <c r="D8" s="24"/>
      <c r="E8" s="24"/>
      <c r="F8" s="24"/>
      <c r="G8" s="24"/>
      <c r="H8" s="24"/>
      <c r="I8" s="24"/>
      <c r="J8" s="24"/>
      <c r="K8" s="24"/>
      <c r="L8" s="23"/>
      <c r="M8" s="24"/>
      <c r="N8" s="24"/>
      <c r="O8" s="24"/>
      <c r="P8" s="25">
        <f>SUM(Trošak!$D8:$O8)</f>
        <v>0</v>
      </c>
    </row>
    <row r="9" spans="2:16" ht="30" customHeight="1" x14ac:dyDescent="0.25">
      <c r="B9" s="15" t="s">
        <v>30</v>
      </c>
      <c r="C9" s="11" t="s">
        <v>39</v>
      </c>
      <c r="D9" s="24"/>
      <c r="E9" s="24"/>
      <c r="F9" s="24"/>
      <c r="G9" s="24"/>
      <c r="H9" s="24"/>
      <c r="I9" s="24"/>
      <c r="J9" s="24"/>
      <c r="K9" s="24"/>
      <c r="L9" s="23"/>
      <c r="M9" s="24"/>
      <c r="N9" s="24"/>
      <c r="O9" s="24"/>
      <c r="P9" s="25">
        <f>SUM(Trošak!$D9:$O9)</f>
        <v>0</v>
      </c>
    </row>
    <row r="10" spans="2:16" ht="30" customHeight="1" x14ac:dyDescent="0.25">
      <c r="B10" s="16" t="s">
        <v>31</v>
      </c>
      <c r="C10" s="11" t="s">
        <v>40</v>
      </c>
      <c r="D10" s="24"/>
      <c r="E10" s="24"/>
      <c r="F10" s="24"/>
      <c r="G10" s="24"/>
      <c r="H10" s="24"/>
      <c r="I10" s="24"/>
      <c r="J10" s="24"/>
      <c r="K10" s="24"/>
      <c r="L10" s="23"/>
      <c r="M10" s="24"/>
      <c r="N10" s="24"/>
      <c r="O10" s="24"/>
      <c r="P10" s="25">
        <f>SUM(Trošak!$D10:$O10)</f>
        <v>0</v>
      </c>
    </row>
    <row r="11" spans="2:16" ht="30" customHeight="1" x14ac:dyDescent="0.25">
      <c r="B11" s="15" t="s">
        <v>32</v>
      </c>
      <c r="C11" s="5" t="s">
        <v>41</v>
      </c>
      <c r="D11" s="24"/>
      <c r="E11" s="24"/>
      <c r="F11" s="24"/>
      <c r="G11" s="24"/>
      <c r="H11" s="24"/>
      <c r="I11" s="24"/>
      <c r="J11" s="24"/>
      <c r="K11" s="24"/>
      <c r="L11" s="23"/>
      <c r="M11" s="24"/>
      <c r="N11" s="24"/>
      <c r="O11" s="24"/>
      <c r="P11" s="25">
        <f>SUM(Trošak!$D11:$O11)</f>
        <v>0</v>
      </c>
    </row>
    <row r="12" spans="2:16" ht="30" customHeight="1" x14ac:dyDescent="0.25">
      <c r="B12" s="12" t="s">
        <v>50</v>
      </c>
      <c r="D12" s="20">
        <f>SUBTOTAL(109,Troškovi[jan])</f>
        <v>0</v>
      </c>
      <c r="E12" s="20">
        <f>SUBTOTAL(109,Troškovi[Feb])</f>
        <v>0</v>
      </c>
      <c r="F12" s="20">
        <f>SUBTOTAL(109,Troškovi[Mart])</f>
        <v>0</v>
      </c>
      <c r="G12" s="20">
        <f>SUBTOTAL(109,Troškovi[April])</f>
        <v>0</v>
      </c>
      <c r="H12" s="20">
        <f>SUBTOTAL(109,Troškovi[Maj])</f>
        <v>0</v>
      </c>
      <c r="I12" s="20">
        <f>SUBTOTAL(109,Troškovi[Jun])</f>
        <v>0</v>
      </c>
      <c r="J12" s="20">
        <f>SUBTOTAL(109,Troškovi[Jul])</f>
        <v>0</v>
      </c>
      <c r="K12" s="20">
        <f>SUBTOTAL(109,Troškovi[Avg])</f>
        <v>0</v>
      </c>
      <c r="L12" s="20">
        <f>SUBTOTAL(109,Troškovi[Sept])</f>
        <v>0</v>
      </c>
      <c r="M12" s="20">
        <f>SUBTOTAL(109,Troškovi[Okt])</f>
        <v>0</v>
      </c>
      <c r="N12" s="20">
        <f>SUBTOTAL(109,Troškovi[Nov])</f>
        <v>0</v>
      </c>
      <c r="O12" s="20">
        <f>SUBTOTAL(109,Troškovi[Dec])</f>
        <v>0</v>
      </c>
      <c r="P12" s="20">
        <f>SUBTOTAL(109,Troškovi[Godina])</f>
        <v>0</v>
      </c>
    </row>
  </sheetData>
  <mergeCells count="1">
    <mergeCell ref="B1:C1"/>
  </mergeCells>
  <dataValidations count="8">
    <dataValidation allowBlank="1" showInputMessage="1" showErrorMessage="1" prompt="Naslov ovog radnog lista nalazi se u ovoj ćeliji" sqref="B1:C1" xr:uid="{00000000-0002-0000-0100-000000000000}"/>
    <dataValidation allowBlank="1" showInputMessage="1" showErrorMessage="1" prompt="Troškove unesite u tabelu ispod" sqref="B2" xr:uid="{00000000-0002-0000-0100-000001000000}"/>
    <dataValidation allowBlank="1" showInputMessage="1" showErrorMessage="1" prompt="Potkategoriju unesite u ovu kolonu, ispod ovog naslova" sqref="C3" xr:uid="{00000000-0002-0000-0100-000002000000}"/>
    <dataValidation allowBlank="1" showInputMessage="1" showErrorMessage="1" prompt="Troškove za ovaj mesec unesite u ovu kolonu, ispod ovog naslova" sqref="D3:O3" xr:uid="{00000000-0002-0000-0100-000003000000}"/>
    <dataValidation allowBlank="1" showInputMessage="1" showErrorMessage="1" prompt="Godišnji troškovi se automatski izračunavaju u ovoj koloni, ispod ovog naslova" sqref="P3" xr:uid="{00000000-0002-0000-0100-000004000000}"/>
    <dataValidation allowBlank="1" showInputMessage="1" showErrorMessage="1" prompt="Mesečne troškove unesite u tabelu „Troškovi“ na ovom radnom listu. Godišnji troškovi se automatski izračunavaju" sqref="A1" xr:uid="{00000000-0002-0000-0100-000005000000}"/>
    <dataValidation type="list" errorStyle="warning" allowBlank="1" showInputMessage="1" showErrorMessage="1" error="Izaberite kategoriju sa liste. Izaberite stavku „OTKAŽI“, pritisnite kombinaciju tastera ALT+STRELICA NADOLE da biste dobili opcije, a zatim tastere STRELICA NADOLE i ENTER da biste izvršili izbor" sqref="B4:B11" xr:uid="{00000000-0002-0000-0100-000006000000}">
      <formula1>"Kuća,Svakodnevni život,Prevoz,Zabava,Zdravstveno,Odmori,Rekreacija,Dugovanja/pretplate,Lični troškovi,Finansijske obaveze,Razna plaćanja"</formula1>
    </dataValidation>
    <dataValidation allowBlank="1" showInputMessage="1" showErrorMessage="1" prompt="Izaberite kategoriju u ovoj koloni, ispod ovog naslova. Pritisnite kombinaciju tastera ALT+STRELICA NADOLE da biste otvorili padajuću listu, a zatim pritisnite taster ENTER da biste izvršili izbor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TM16400272</ap:Template>
  <ap:ScaleCrop>false</ap:ScaleCrop>
  <ap:HeadingPairs>
    <vt:vector baseType="variant" size="4">
      <vt:variant>
        <vt:lpstr>Radni listovi</vt:lpstr>
      </vt:variant>
      <vt:variant>
        <vt:i4>2</vt:i4>
      </vt:variant>
      <vt:variant>
        <vt:lpstr>Imenovani opsezi</vt:lpstr>
      </vt:variant>
      <vt:variant>
        <vt:i4>5</vt:i4>
      </vt:variant>
    </vt:vector>
  </ap:HeadingPairs>
  <ap:TitlesOfParts>
    <vt:vector baseType="lpstr" size="7">
      <vt:lpstr>Rezime</vt:lpstr>
      <vt:lpstr>Trošak</vt:lpstr>
      <vt:lpstr>Naslov1</vt:lpstr>
      <vt:lpstr>Naslov2</vt:lpstr>
      <vt:lpstr>Rezime!Naslovi_štampanja</vt:lpstr>
      <vt:lpstr>Trošak!Naslovi_štampanja</vt:lpstr>
      <vt:lpstr>RegionNaslovaReda1..O4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2018-02-27T11:11:33Z</cp:lastPrinted>
  <dcterms:created xsi:type="dcterms:W3CDTF">2018-02-27T04:55:40Z</dcterms:created>
  <dcterms:modified xsi:type="dcterms:W3CDTF">2018-09-25T07:22:29Z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