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7_FY13_Sep4\06_FromNanjing_CAW2+\SRL\O15 Excel\Templates\"/>
    </mc:Choice>
  </mc:AlternateContent>
  <bookViews>
    <workbookView xWindow="0" yWindow="0" windowWidth="15360" windowHeight="7155"/>
  </bookViews>
  <sheets>
    <sheet name="Izveštaj o troškovima" sheetId="1" r:id="rId1"/>
  </sheets>
  <definedNames>
    <definedName name="Cena_kilometraže">'Izveštaj o troškovima'!$C$7</definedName>
    <definedName name="WeekEnding">'Izveštaj o troškovima'!$C$6</definedName>
  </definedNames>
  <calcPr calcId="152511"/>
</workbook>
</file>

<file path=xl/calcChain.xml><?xml version="1.0" encoding="utf-8"?>
<calcChain xmlns="http://schemas.openxmlformats.org/spreadsheetml/2006/main">
  <c r="J40" i="1" l="1"/>
  <c r="D37" i="1"/>
  <c r="E37" i="1"/>
  <c r="F37" i="1"/>
  <c r="G37" i="1"/>
  <c r="H37" i="1"/>
  <c r="I37" i="1"/>
  <c r="J37" i="1"/>
  <c r="C37" i="1"/>
  <c r="E35" i="1"/>
  <c r="F35" i="1"/>
  <c r="G35" i="1"/>
  <c r="H35" i="1"/>
  <c r="I35" i="1"/>
  <c r="D35" i="1"/>
  <c r="C35" i="1"/>
  <c r="J31" i="1"/>
  <c r="J32" i="1"/>
  <c r="J33" i="1"/>
  <c r="J34" i="1"/>
  <c r="J30" i="1"/>
  <c r="J22" i="1"/>
  <c r="J23" i="1"/>
  <c r="J24" i="1"/>
  <c r="J21" i="1"/>
  <c r="J13" i="1"/>
  <c r="J14" i="1"/>
  <c r="J15" i="1"/>
  <c r="J16" i="1"/>
  <c r="J17" i="1"/>
  <c r="J11" i="1"/>
  <c r="J35" i="1" l="1"/>
  <c r="D12" i="1"/>
  <c r="D18" i="1" s="1"/>
  <c r="E12" i="1"/>
  <c r="F12" i="1"/>
  <c r="F18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C26" i="1"/>
  <c r="C25" i="1"/>
  <c r="J25" i="1" s="1"/>
  <c r="I18" i="1"/>
  <c r="C12" i="1"/>
  <c r="C27" i="1" l="1"/>
  <c r="J26" i="1"/>
  <c r="C18" i="1"/>
  <c r="J12" i="1"/>
  <c r="J27" i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C10" i="1"/>
  <c r="C9" i="1" s="1"/>
  <c r="J18" i="1" l="1"/>
  <c r="J44" i="1" l="1"/>
</calcChain>
</file>

<file path=xl/sharedStrings.xml><?xml version="1.0" encoding="utf-8"?>
<sst xmlns="http://schemas.openxmlformats.org/spreadsheetml/2006/main" count="41" uniqueCount="38">
  <si>
    <t>Pređena kilometraža</t>
  </si>
  <si>
    <t>Parkiranje i putarine</t>
  </si>
  <si>
    <t>Iznajmljivanje auta</t>
  </si>
  <si>
    <t>Taksi / limuzina</t>
  </si>
  <si>
    <t>Avionski prevoz</t>
  </si>
  <si>
    <t>Naknada za pređenu kilometražu</t>
  </si>
  <si>
    <t>Smeštaj</t>
  </si>
  <si>
    <t>Doručak</t>
  </si>
  <si>
    <t>Ručak</t>
  </si>
  <si>
    <t>Večera</t>
  </si>
  <si>
    <t>Podzbir za obroke</t>
  </si>
  <si>
    <t>Zalihe</t>
  </si>
  <si>
    <t>Oprema</t>
  </si>
  <si>
    <t>Telefon, Fax, Internet</t>
  </si>
  <si>
    <t>SVEUKUPNE VREDNOSTI</t>
  </si>
  <si>
    <t>Molimo vas da priložite sve priznanice.</t>
  </si>
  <si>
    <t>Užina</t>
  </si>
  <si>
    <t>IME PREDUZEĆA</t>
  </si>
  <si>
    <t>IZVEŠTAJ O TROŠKOVIMA</t>
  </si>
  <si>
    <t>ZAPOSLENI:</t>
  </si>
  <si>
    <t>ODELJENJE:</t>
  </si>
  <si>
    <t>KRAJ NEDELJE:</t>
  </si>
  <si>
    <t>CENA KILOMETRAŽE:</t>
  </si>
  <si>
    <t>OVLASTIO:</t>
  </si>
  <si>
    <t>DATUM:</t>
  </si>
  <si>
    <t>Katarina Ilić</t>
  </si>
  <si>
    <t>Prodaja</t>
  </si>
  <si>
    <t>PREVOZ</t>
  </si>
  <si>
    <t>SMEŠTAJ I OBROCI</t>
  </si>
  <si>
    <t>RAZNO</t>
  </si>
  <si>
    <t>UKUPNO</t>
  </si>
  <si>
    <t>Zabava*</t>
  </si>
  <si>
    <t>*Poslovna svrha za stavke "Zabava" i "Ostalo":</t>
  </si>
  <si>
    <t>UKUPNI TROŠKOVI</t>
  </si>
  <si>
    <t>AVANSI</t>
  </si>
  <si>
    <t>UKUPNA NAKNADA</t>
  </si>
  <si>
    <t>Ostalo*</t>
  </si>
  <si>
    <t>Ostalo (Železnica ili autobus)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</si>
</sst>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dddd"/>
    <numFmt numFmtId="166" formatCode="#,##0.00\ &quot;Din.&quot;"/>
  </numFmts>
  <fonts count="14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9"/>
      <color theme="0"/>
      <name val="Bookman Old Style"/>
      <scheme val="major"/>
    </font>
    <font>
      <b/>
      <sz val="9"/>
      <color theme="0"/>
      <name val="Bookman Old Style"/>
      <family val="1"/>
      <charset val="238"/>
      <scheme val="major"/>
    </font>
    <font>
      <b/>
      <condense/>
      <extend/>
      <outline/>
      <shadow/>
      <sz val="9"/>
      <color theme="0"/>
      <name val="Bookman Old Style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4">
    <xf numFmtId="0" fontId="0" fillId="0" borderId="0" xfId="0">
      <alignment vertical="center"/>
    </xf>
    <xf numFmtId="0" fontId="2" fillId="4" borderId="0" xfId="1">
      <alignment horizontal="left" vertical="center" indent="1"/>
    </xf>
    <xf numFmtId="0" fontId="0" fillId="0" borderId="1" xfId="0" applyBorder="1">
      <alignment vertical="center"/>
    </xf>
    <xf numFmtId="164" fontId="3" fillId="2" borderId="2" xfId="3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0" fontId="2" fillId="4" borderId="0" xfId="1" applyAlignment="1">
      <alignment horizontal="left" vertical="center" indent="1"/>
    </xf>
    <xf numFmtId="0" fontId="7" fillId="0" borderId="0" xfId="6"/>
    <xf numFmtId="0" fontId="10" fillId="0" borderId="0" xfId="7">
      <alignment vertical="center"/>
    </xf>
    <xf numFmtId="165" fontId="5" fillId="4" borderId="0" xfId="8" applyNumberFormat="1" applyAlignment="1">
      <alignment horizontal="center" vertical="center"/>
    </xf>
    <xf numFmtId="14" fontId="4" fillId="3" borderId="3" xfId="9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164" fontId="3" fillId="2" borderId="12" xfId="3" applyBorder="1" applyAlignment="1">
      <alignment horizontal="left" vertical="center" indent="1"/>
    </xf>
    <xf numFmtId="164" fontId="11" fillId="2" borderId="2" xfId="0" applyNumberFormat="1" applyFont="1" applyFill="1" applyBorder="1" applyAlignment="1">
      <alignment horizontal="left" vertical="center" indent="1"/>
    </xf>
    <xf numFmtId="166" fontId="0" fillId="0" borderId="0" xfId="0" applyNumberFormat="1">
      <alignment vertical="center"/>
    </xf>
    <xf numFmtId="166" fontId="0" fillId="0" borderId="0" xfId="4" applyNumberFormat="1" applyFont="1" applyFill="1" applyBorder="1" applyAlignment="1"/>
    <xf numFmtId="166" fontId="0" fillId="0" borderId="0" xfId="0" applyNumberFormat="1" applyFont="1" applyFill="1" applyBorder="1" applyAlignment="1"/>
    <xf numFmtId="166" fontId="11" fillId="2" borderId="2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4" applyNumberFormat="1" applyFont="1" applyFill="1" applyBorder="1" applyAlignment="1">
      <alignment vertical="center"/>
    </xf>
    <xf numFmtId="164" fontId="12" fillId="2" borderId="2" xfId="0" applyNumberFormat="1" applyFont="1" applyFill="1" applyBorder="1" applyAlignment="1">
      <alignment horizontal="left" vertical="center" indent="1"/>
    </xf>
    <xf numFmtId="166" fontId="12" fillId="2" borderId="2" xfId="0" applyNumberFormat="1" applyFont="1" applyFill="1" applyBorder="1" applyAlignment="1">
      <alignment vertical="center"/>
    </xf>
    <xf numFmtId="0" fontId="13" fillId="2" borderId="2" xfId="0" applyNumberFormat="1" applyFont="1" applyFill="1" applyBorder="1" applyAlignment="1">
      <alignment horizontal="left" vertical="center" indent="1"/>
    </xf>
    <xf numFmtId="166" fontId="13" fillId="2" borderId="2" xfId="0" applyNumberFormat="1" applyFont="1" applyFill="1" applyBorder="1" applyAlignment="1">
      <alignment vertical="center"/>
    </xf>
    <xf numFmtId="166" fontId="9" fillId="0" borderId="0" xfId="2" applyNumberFormat="1" applyAlignment="1">
      <alignment horizontal="left" vertical="center"/>
    </xf>
    <xf numFmtId="166" fontId="3" fillId="2" borderId="12" xfId="3" applyNumberFormat="1" applyBorder="1">
      <alignment vertical="center"/>
    </xf>
    <xf numFmtId="166" fontId="3" fillId="2" borderId="2" xfId="3" applyNumberFormat="1">
      <alignment vertical="center"/>
    </xf>
    <xf numFmtId="1" fontId="0" fillId="0" borderId="0" xfId="0" applyNumberFormat="1" applyFont="1" applyFill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0">
    <cellStyle name="Naslov" xfId="1" builtinId="15" customBuiltin="1"/>
    <cellStyle name="Naslov 1" xfId="6" builtinId="16" customBuiltin="1"/>
    <cellStyle name="Naslov 2" xfId="7" builtinId="17" customBuiltin="1"/>
    <cellStyle name="Naslov 3" xfId="8" builtinId="18" customBuiltin="1"/>
    <cellStyle name="Naslov 4" xfId="9" builtinId="19" customBuiltin="1"/>
    <cellStyle name="Ne kucaj" xfId="4"/>
    <cellStyle name="Normalan" xfId="0" builtinId="0" customBuiltin="1"/>
    <cellStyle name="Prilagođeni unos" xfId="2"/>
    <cellStyle name="Uputstva" xfId="5"/>
    <cellStyle name="Zbirovi tabele" xfId="3"/>
  </cellStyles>
  <dxfs count="57"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0" formatCode="General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Din.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</dxf>
    <dxf>
      <numFmt numFmtId="1" formatCode="0"/>
    </dxf>
    <dxf>
      <font>
        <b/>
        <i/>
        <strike/>
        <condense/>
        <extend/>
        <outline/>
        <shadow/>
        <u val="none"/>
        <vertAlign val="baseline"/>
        <sz val="9"/>
        <color theme="3"/>
        <name val="Arial"/>
        <scheme val="minor"/>
      </font>
      <numFmt numFmtId="166" formatCode="#,##0.00\ &quot;Din.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Din.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56"/>
      <tableStyleElement type="totalRow" dxfId="55"/>
      <tableStyleElement type="lastColumn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evoz" displayName="prevoz" ref="B11:J18" headerRowCount="0" totalsRowCount="1">
  <tableColumns count="9">
    <tableColumn id="1" name="Prevoz" totalsRowLabel="UKUPNO" dataDxfId="53" totalsRowDxfId="52"/>
    <tableColumn id="11" name="Dan 1" totalsRowFunction="custom" dataDxfId="51" totalsRowDxfId="50">
      <totalsRowFormula>SUBTOTAL(109,C12:C17)</totalsRowFormula>
    </tableColumn>
    <tableColumn id="12" name="Dan 2" totalsRowFunction="custom" dataDxfId="49" totalsRowDxfId="48">
      <totalsRowFormula>SUBTOTAL(109,D12:D17)</totalsRowFormula>
    </tableColumn>
    <tableColumn id="17" name="Dan 3" dataDxfId="47" totalsRowDxfId="46"/>
    <tableColumn id="13" name="Dan 4" totalsRowFunction="custom" dataDxfId="45" totalsRowDxfId="44">
      <totalsRowFormula>SUBTOTAL(109,F12:F17)</totalsRowFormula>
    </tableColumn>
    <tableColumn id="14" name="Dan 5" totalsRowFunction="custom" dataDxfId="43" totalsRowDxfId="42">
      <totalsRowFormula>SUBTOTAL(109,G12:G17)</totalsRowFormula>
    </tableColumn>
    <tableColumn id="15" name="Dan 6" totalsRowFunction="custom" dataDxfId="41" totalsRowDxfId="40">
      <totalsRowFormula>SUBTOTAL(109,H12:H17)</totalsRowFormula>
    </tableColumn>
    <tableColumn id="16" name="Dan 7" totalsRowFunction="custom" dataDxfId="39" totalsRowDxfId="38">
      <totalsRowFormula>SUBTOTAL(109,I12:I17)</totalsRowFormula>
    </tableColumn>
    <tableColumn id="9" name="Ukupno" totalsRowFunction="custom" dataDxfId="37" totalsRowDxfId="36">
      <calculatedColumnFormula>SUM(prevoz[[#This Row],[Dan 1]:[Dan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Troškovi prevoza" altTextSummary="Lista troškova prevoza za svaki dan sedmice troškova."/>
    </ext>
  </extLst>
</table>
</file>

<file path=xl/tables/table2.xml><?xml version="1.0" encoding="utf-8"?>
<table xmlns="http://schemas.openxmlformats.org/spreadsheetml/2006/main" id="2" name="LodgingMeals" displayName="LodgingMeals" ref="B21:J27" headerRowCount="0" totalsRowCount="1">
  <tableColumns count="9">
    <tableColumn id="1" name="Smeštaj i obroci" totalsRowLabel="UKUPNO" dataDxfId="35" totalsRowDxfId="34"/>
    <tableColumn id="11" name="Dan 1" totalsRowFunction="custom" dataDxfId="33" totalsRowDxfId="32">
      <totalsRowFormula>SUBTOTAL(109,C21,C26)</totalsRowFormula>
    </tableColumn>
    <tableColumn id="14" name="Dan 2" totalsRowFunction="custom" dataDxfId="31" totalsRowDxfId="30">
      <totalsRowFormula>SUBTOTAL(109,D21,D26)</totalsRowFormula>
    </tableColumn>
    <tableColumn id="13" name="Dan 3" totalsRowFunction="custom" dataDxfId="29" totalsRowDxfId="28">
      <totalsRowFormula>SUBTOTAL(109,E21,E26)</totalsRowFormula>
    </tableColumn>
    <tableColumn id="17" name="Dan 4" totalsRowFunction="custom" dataDxfId="27" totalsRowDxfId="26">
      <totalsRowFormula>SUBTOTAL(109,F21,F26)</totalsRowFormula>
    </tableColumn>
    <tableColumn id="16" name="Dan 5" totalsRowFunction="custom" dataDxfId="25" totalsRowDxfId="24">
      <totalsRowFormula>SUBTOTAL(109,G21,G26)</totalsRowFormula>
    </tableColumn>
    <tableColumn id="15" name="Dan 6" totalsRowFunction="custom" dataDxfId="23" totalsRowDxfId="22">
      <totalsRowFormula>SUBTOTAL(109,H21,H26)</totalsRowFormula>
    </tableColumn>
    <tableColumn id="12" name="Dan 7" totalsRowFunction="custom" dataDxfId="21" totalsRowDxfId="20">
      <totalsRowFormula>SUBTOTAL(109,I21,I26)</totalsRowFormula>
    </tableColumn>
    <tableColumn id="9" name="Ukupno" totalsRowFunction="custom" dataDxfId="19" totalsRowDxfId="18">
      <calculatedColumnFormula>SUM(LodgingMeals[[#This Row],[Dan 1]:[Dan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Troškovi smeštaja i obroka" altTextSummary="Lista troškova smeštaja i obroka za svaki dan sedmice troškova."/>
    </ext>
  </extLst>
</table>
</file>

<file path=xl/tables/table3.xml><?xml version="1.0" encoding="utf-8"?>
<table xmlns="http://schemas.openxmlformats.org/spreadsheetml/2006/main" id="3" name="Razno" displayName="Razno" ref="B30:J35" headerRowCount="0" totalsRowCount="1">
  <tableColumns count="9">
    <tableColumn id="1" name="Razno" totalsRowLabel="UKUPNO" dataDxfId="17" totalsRowDxfId="16"/>
    <tableColumn id="2" name="Dan 1" totalsRowFunction="sum" dataDxfId="15" totalsRowDxfId="14"/>
    <tableColumn id="3" name="Dan 2" totalsRowFunction="sum" dataDxfId="13" totalsRowDxfId="12"/>
    <tableColumn id="4" name="Dan 3" totalsRowFunction="sum" dataDxfId="11" totalsRowDxfId="10"/>
    <tableColumn id="5" name="Dan 4" totalsRowFunction="sum" dataDxfId="9" totalsRowDxfId="8"/>
    <tableColumn id="6" name="Dan 5" totalsRowFunction="sum" dataDxfId="7" totalsRowDxfId="6"/>
    <tableColumn id="7" name="Dan 6" totalsRowFunction="sum" dataDxfId="5" totalsRowDxfId="4"/>
    <tableColumn id="8" name="Dan 7" totalsRowFunction="sum" dataDxfId="3" totalsRowDxfId="2"/>
    <tableColumn id="9" name="Ukupno" totalsRowFunction="sum" dataDxfId="1" totalsRowDxfId="0">
      <calculatedColumnFormula>SUM(Razno[[#This Row],[Dan 1]:[Dan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Razni troškovi" altTextSummary="Lista raznih troškova za svaki dan sedmice troškova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/>
  </sheetViews>
  <sheetFormatPr defaultRowHeight="16.5" customHeight="1" x14ac:dyDescent="0.2"/>
  <cols>
    <col min="1" max="1" width="2" customWidth="1"/>
    <col min="2" max="2" width="24.42578125" customWidth="1"/>
    <col min="3" max="6" width="13.7109375" customWidth="1"/>
    <col min="7" max="7" width="13.5703125" customWidth="1"/>
    <col min="8" max="10" width="13.7109375" customWidth="1"/>
    <col min="11" max="11" width="1.42578125" customWidth="1"/>
  </cols>
  <sheetData>
    <row r="1" spans="1:10" s="8" customFormat="1" ht="31.5" customHeight="1" x14ac:dyDescent="0.2">
      <c r="A1" s="9" t="s">
        <v>17</v>
      </c>
      <c r="B1" s="9"/>
      <c r="C1" s="1"/>
      <c r="D1" s="1"/>
      <c r="E1" s="1"/>
      <c r="F1" s="1"/>
      <c r="G1" s="1"/>
      <c r="H1" s="1"/>
      <c r="I1" s="1"/>
      <c r="J1" s="1"/>
    </row>
    <row r="2" spans="1:10" ht="52.5" customHeight="1" x14ac:dyDescent="0.65">
      <c r="A2" s="10" t="s">
        <v>18</v>
      </c>
    </row>
    <row r="4" spans="1:10" ht="16.5" customHeight="1" x14ac:dyDescent="0.2">
      <c r="B4" s="15" t="s">
        <v>19</v>
      </c>
      <c r="C4" s="16" t="s">
        <v>25</v>
      </c>
      <c r="G4" s="14" t="s">
        <v>23</v>
      </c>
      <c r="H4" s="2"/>
      <c r="I4" s="2"/>
      <c r="J4" s="2"/>
    </row>
    <row r="5" spans="1:10" ht="16.5" customHeight="1" x14ac:dyDescent="0.2">
      <c r="B5" s="15" t="s">
        <v>20</v>
      </c>
      <c r="C5" s="16" t="s">
        <v>26</v>
      </c>
    </row>
    <row r="6" spans="1:10" ht="16.5" customHeight="1" x14ac:dyDescent="0.2">
      <c r="B6" s="15" t="s">
        <v>21</v>
      </c>
      <c r="C6" s="17">
        <v>41340</v>
      </c>
      <c r="G6" s="14" t="s">
        <v>24</v>
      </c>
      <c r="H6" s="2"/>
      <c r="I6" s="2"/>
      <c r="J6" s="2"/>
    </row>
    <row r="7" spans="1:10" ht="16.5" customHeight="1" x14ac:dyDescent="0.2">
      <c r="B7" s="15" t="s">
        <v>22</v>
      </c>
      <c r="C7" s="32">
        <v>0.67</v>
      </c>
    </row>
    <row r="9" spans="1:10" ht="16.5" customHeight="1" x14ac:dyDescent="0.2">
      <c r="C9" s="12" t="str">
        <f>UPPER(TEXT(C10,"dddd"))</f>
        <v>PETAK</v>
      </c>
      <c r="D9" s="12" t="str">
        <f t="shared" ref="D9:I9" si="0">UPPER(TEXT(D10,"dddd"))</f>
        <v>SUBOTA</v>
      </c>
      <c r="E9" s="12" t="str">
        <f t="shared" si="0"/>
        <v>NEDELJA</v>
      </c>
      <c r="F9" s="12" t="str">
        <f t="shared" si="0"/>
        <v>PONEDELJAK</v>
      </c>
      <c r="G9" s="12" t="str">
        <f t="shared" si="0"/>
        <v>UTORAK</v>
      </c>
      <c r="H9" s="12" t="str">
        <f t="shared" si="0"/>
        <v>SREDA</v>
      </c>
      <c r="I9" s="12" t="str">
        <f t="shared" si="0"/>
        <v>ČETVRTAK</v>
      </c>
    </row>
    <row r="10" spans="1:10" ht="16.5" customHeight="1" x14ac:dyDescent="0.2">
      <c r="B10" s="11" t="s">
        <v>27</v>
      </c>
      <c r="C10" s="13">
        <f>WeekEnding-6</f>
        <v>41334</v>
      </c>
      <c r="D10" s="13">
        <f>WeekEnding-5</f>
        <v>41335</v>
      </c>
      <c r="E10" s="13">
        <f>WeekEnding-4</f>
        <v>41336</v>
      </c>
      <c r="F10" s="13">
        <f>WeekEnding-3</f>
        <v>41337</v>
      </c>
      <c r="G10" s="13">
        <f>WeekEnding-2</f>
        <v>41338</v>
      </c>
      <c r="H10" s="13">
        <f>WeekEnding-1</f>
        <v>41339</v>
      </c>
      <c r="I10" s="13">
        <f>WeekEnding</f>
        <v>41340</v>
      </c>
      <c r="J10" s="19" t="s">
        <v>30</v>
      </c>
    </row>
    <row r="11" spans="1:10" ht="16.5" customHeight="1" x14ac:dyDescent="0.2">
      <c r="B11" s="18" t="s">
        <v>0</v>
      </c>
      <c r="C11" s="35">
        <v>145</v>
      </c>
      <c r="D11" s="35"/>
      <c r="E11" s="35"/>
      <c r="F11" s="35"/>
      <c r="G11" s="35"/>
      <c r="H11" s="35"/>
      <c r="I11" s="35"/>
      <c r="J11" s="36">
        <f>SUM(prevoz[[#This Row],[Dan 1]:[Dan 7]])</f>
        <v>145</v>
      </c>
    </row>
    <row r="12" spans="1:10" ht="16.5" customHeight="1" x14ac:dyDescent="0.2">
      <c r="B12" s="18" t="s">
        <v>5</v>
      </c>
      <c r="C12" s="23">
        <f t="shared" ref="C12:I12" si="1">C11*Cena_kilometraže</f>
        <v>97.15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2">
        <f>SUM(prevoz[[#This Row],[Dan 1]:[Dan 7]])</f>
        <v>97.15</v>
      </c>
    </row>
    <row r="13" spans="1:10" ht="16.5" customHeight="1" x14ac:dyDescent="0.2">
      <c r="B13" s="18" t="s">
        <v>1</v>
      </c>
      <c r="C13" s="24"/>
      <c r="D13" s="24"/>
      <c r="E13" s="24"/>
      <c r="F13" s="24">
        <v>17</v>
      </c>
      <c r="G13" s="24"/>
      <c r="H13" s="24"/>
      <c r="I13" s="24"/>
      <c r="J13" s="22">
        <f>SUM(prevoz[[#This Row],[Dan 1]:[Dan 7]])</f>
        <v>17</v>
      </c>
    </row>
    <row r="14" spans="1:10" ht="16.5" customHeight="1" x14ac:dyDescent="0.2">
      <c r="B14" s="18" t="s">
        <v>2</v>
      </c>
      <c r="C14" s="24">
        <v>79</v>
      </c>
      <c r="D14" s="24"/>
      <c r="E14" s="24"/>
      <c r="F14" s="24">
        <v>79</v>
      </c>
      <c r="G14" s="24"/>
      <c r="H14" s="24"/>
      <c r="I14" s="24"/>
      <c r="J14" s="22">
        <f>SUM(prevoz[[#This Row],[Dan 1]:[Dan 7]])</f>
        <v>158</v>
      </c>
    </row>
    <row r="15" spans="1:10" ht="16.5" customHeight="1" x14ac:dyDescent="0.2">
      <c r="B15" s="18" t="s">
        <v>3</v>
      </c>
      <c r="C15" s="24"/>
      <c r="D15" s="24"/>
      <c r="E15" s="24"/>
      <c r="F15" s="24"/>
      <c r="G15" s="24"/>
      <c r="H15" s="24"/>
      <c r="I15" s="24"/>
      <c r="J15" s="22">
        <f>SUM(prevoz[[#This Row],[Dan 1]:[Dan 7]])</f>
        <v>0</v>
      </c>
    </row>
    <row r="16" spans="1:10" ht="16.5" customHeight="1" x14ac:dyDescent="0.2">
      <c r="B16" s="18" t="s">
        <v>37</v>
      </c>
      <c r="C16" s="24"/>
      <c r="D16" s="24"/>
      <c r="E16" s="24"/>
      <c r="F16" s="24"/>
      <c r="G16" s="24"/>
      <c r="H16" s="24"/>
      <c r="I16" s="24"/>
      <c r="J16" s="22">
        <f>SUM(prevoz[[#This Row],[Dan 1]:[Dan 7]])</f>
        <v>0</v>
      </c>
    </row>
    <row r="17" spans="2:10" ht="16.5" customHeight="1" x14ac:dyDescent="0.2">
      <c r="B17" s="18" t="s">
        <v>4</v>
      </c>
      <c r="C17" s="24"/>
      <c r="D17" s="24"/>
      <c r="E17" s="24"/>
      <c r="F17" s="24">
        <v>235</v>
      </c>
      <c r="G17" s="24"/>
      <c r="H17" s="24"/>
      <c r="I17" s="24"/>
      <c r="J17" s="22">
        <f>SUM(prevoz[[#This Row],[Dan 1]:[Dan 7]])</f>
        <v>235</v>
      </c>
    </row>
    <row r="18" spans="2:10" ht="16.5" customHeight="1" x14ac:dyDescent="0.2">
      <c r="B18" s="21" t="s">
        <v>30</v>
      </c>
      <c r="C18" s="25">
        <f>SUBTOTAL(109,C12:C17)</f>
        <v>176.15</v>
      </c>
      <c r="D18" s="25">
        <f>SUBTOTAL(109,D12:D17)</f>
        <v>0</v>
      </c>
      <c r="E18" s="22"/>
      <c r="F18" s="25">
        <f>SUBTOTAL(109,F12:F17)</f>
        <v>331</v>
      </c>
      <c r="G18" s="25">
        <f>SUBTOTAL(109,G12:G17)</f>
        <v>0</v>
      </c>
      <c r="H18" s="25">
        <f>SUBTOTAL(109,H12:H17)</f>
        <v>0</v>
      </c>
      <c r="I18" s="25">
        <f>SUBTOTAL(109,I12:I17)</f>
        <v>0</v>
      </c>
      <c r="J18" s="25">
        <f>SUM(J12:J17)</f>
        <v>507.15</v>
      </c>
    </row>
    <row r="19" spans="2:10" ht="16.5" customHeight="1" x14ac:dyDescent="0.2">
      <c r="B19" s="37"/>
      <c r="C19" s="37"/>
      <c r="D19" s="37"/>
      <c r="E19" s="37"/>
      <c r="F19" s="37"/>
      <c r="G19" s="37"/>
      <c r="H19" s="37"/>
      <c r="I19" s="37"/>
      <c r="J19" s="37"/>
    </row>
    <row r="20" spans="2:10" ht="16.5" customHeight="1" x14ac:dyDescent="0.2">
      <c r="B20" s="11" t="s">
        <v>28</v>
      </c>
    </row>
    <row r="21" spans="2:10" ht="16.5" customHeight="1" x14ac:dyDescent="0.2">
      <c r="B21" s="18" t="s">
        <v>6</v>
      </c>
      <c r="C21" s="26">
        <v>145</v>
      </c>
      <c r="D21" s="26"/>
      <c r="E21" s="26"/>
      <c r="F21" s="26"/>
      <c r="G21" s="26"/>
      <c r="H21" s="26"/>
      <c r="I21" s="26"/>
      <c r="J21" s="27">
        <f>SUM(LodgingMeals[[#This Row],[Dan 1]:[Dan 7]])</f>
        <v>145</v>
      </c>
    </row>
    <row r="22" spans="2:10" ht="16.5" customHeight="1" x14ac:dyDescent="0.2">
      <c r="B22" s="18" t="s">
        <v>7</v>
      </c>
      <c r="C22" s="26">
        <v>11.49</v>
      </c>
      <c r="D22" s="26"/>
      <c r="E22" s="26"/>
      <c r="F22" s="26"/>
      <c r="G22" s="26"/>
      <c r="H22" s="26"/>
      <c r="I22" s="26"/>
      <c r="J22" s="27">
        <f>SUM(LodgingMeals[[#This Row],[Dan 1]:[Dan 7]])</f>
        <v>11.49</v>
      </c>
    </row>
    <row r="23" spans="2:10" ht="16.5" customHeight="1" x14ac:dyDescent="0.2">
      <c r="B23" s="18" t="s">
        <v>8</v>
      </c>
      <c r="C23" s="26">
        <v>12</v>
      </c>
      <c r="D23" s="26"/>
      <c r="E23" s="26"/>
      <c r="F23" s="26"/>
      <c r="G23" s="26"/>
      <c r="H23" s="26"/>
      <c r="I23" s="26"/>
      <c r="J23" s="27">
        <f>SUM(LodgingMeals[[#This Row],[Dan 1]:[Dan 7]])</f>
        <v>12</v>
      </c>
    </row>
    <row r="24" spans="2:10" ht="16.5" customHeight="1" x14ac:dyDescent="0.2">
      <c r="B24" s="18" t="s">
        <v>9</v>
      </c>
      <c r="C24" s="26">
        <v>17</v>
      </c>
      <c r="D24" s="26"/>
      <c r="E24" s="26"/>
      <c r="F24" s="26"/>
      <c r="G24" s="26"/>
      <c r="H24" s="26"/>
      <c r="I24" s="26"/>
      <c r="J24" s="27">
        <f>SUM(LodgingMeals[[#This Row],[Dan 1]:[Dan 7]])</f>
        <v>17</v>
      </c>
    </row>
    <row r="25" spans="2:10" ht="16.5" customHeight="1" x14ac:dyDescent="0.2">
      <c r="B25" s="18" t="s">
        <v>16</v>
      </c>
      <c r="C25" s="26">
        <f>C24*Cena_kilometraže</f>
        <v>11.39</v>
      </c>
      <c r="D25" s="26"/>
      <c r="E25" s="26"/>
      <c r="F25" s="26"/>
      <c r="G25" s="26"/>
      <c r="H25" s="26"/>
      <c r="I25" s="26"/>
      <c r="J25" s="27">
        <f>SUM(LodgingMeals[[#This Row],[Dan 1]:[Dan 7]])</f>
        <v>11.39</v>
      </c>
    </row>
    <row r="26" spans="2:10" ht="16.5" customHeight="1" x14ac:dyDescent="0.2">
      <c r="B26" s="18" t="s">
        <v>10</v>
      </c>
      <c r="C26" s="27">
        <f>SUM(C22:C24)</f>
        <v>40.49</v>
      </c>
      <c r="D26" s="27">
        <f t="shared" ref="D26:I26" si="2">SUM(D22:D24)</f>
        <v>0</v>
      </c>
      <c r="E26" s="27">
        <f t="shared" si="2"/>
        <v>0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>SUM(LodgingMeals[[#This Row],[Dan 1]:[Dan 7]])</f>
        <v>40.49</v>
      </c>
    </row>
    <row r="27" spans="2:10" ht="16.5" customHeight="1" x14ac:dyDescent="0.2">
      <c r="B27" s="28" t="s">
        <v>30</v>
      </c>
      <c r="C27" s="29">
        <f>SUBTOTAL(109,C21,C26)</f>
        <v>185.49</v>
      </c>
      <c r="D27" s="29">
        <f t="shared" ref="D27:I27" si="3">SUBTOTAL(109,D21,D26)</f>
        <v>0</v>
      </c>
      <c r="E27" s="29">
        <f t="shared" si="3"/>
        <v>0</v>
      </c>
      <c r="F27" s="29">
        <f t="shared" si="3"/>
        <v>0</v>
      </c>
      <c r="G27" s="29">
        <f t="shared" si="3"/>
        <v>0</v>
      </c>
      <c r="H27" s="29">
        <f t="shared" si="3"/>
        <v>0</v>
      </c>
      <c r="I27" s="29">
        <f t="shared" si="3"/>
        <v>0</v>
      </c>
      <c r="J27" s="29">
        <f>SUBTOTAL(109,J21,J26)</f>
        <v>185.49</v>
      </c>
    </row>
    <row r="28" spans="2:10" ht="16.5" customHeight="1" x14ac:dyDescent="0.2">
      <c r="B28" s="37"/>
      <c r="C28" s="37"/>
      <c r="D28" s="37"/>
      <c r="E28" s="37"/>
      <c r="F28" s="37"/>
      <c r="G28" s="37"/>
      <c r="H28" s="37"/>
      <c r="I28" s="37"/>
      <c r="J28" s="37"/>
    </row>
    <row r="29" spans="2:10" ht="16.5" customHeight="1" x14ac:dyDescent="0.2">
      <c r="B29" s="11" t="s">
        <v>29</v>
      </c>
    </row>
    <row r="30" spans="2:10" ht="16.5" customHeight="1" x14ac:dyDescent="0.2">
      <c r="B30" s="18" t="s">
        <v>11</v>
      </c>
      <c r="C30" s="26"/>
      <c r="D30" s="26"/>
      <c r="E30" s="26"/>
      <c r="F30" s="26"/>
      <c r="G30" s="26"/>
      <c r="H30" s="26"/>
      <c r="I30" s="26"/>
      <c r="J30" s="27">
        <f>SUM(Razno[[#This Row],[Dan 1]:[Dan 7]])</f>
        <v>0</v>
      </c>
    </row>
    <row r="31" spans="2:10" ht="16.5" customHeight="1" x14ac:dyDescent="0.2">
      <c r="B31" s="18" t="s">
        <v>12</v>
      </c>
      <c r="C31" s="26"/>
      <c r="D31" s="26"/>
      <c r="E31" s="26"/>
      <c r="F31" s="26"/>
      <c r="G31" s="26"/>
      <c r="H31" s="26"/>
      <c r="I31" s="26"/>
      <c r="J31" s="27">
        <f>SUM(Razno[[#This Row],[Dan 1]:[Dan 7]])</f>
        <v>0</v>
      </c>
    </row>
    <row r="32" spans="2:10" ht="16.5" customHeight="1" x14ac:dyDescent="0.2">
      <c r="B32" s="18" t="s">
        <v>13</v>
      </c>
      <c r="C32" s="26"/>
      <c r="D32" s="26"/>
      <c r="E32" s="26"/>
      <c r="F32" s="26"/>
      <c r="G32" s="26"/>
      <c r="H32" s="26"/>
      <c r="I32" s="26"/>
      <c r="J32" s="27">
        <f>SUM(Razno[[#This Row],[Dan 1]:[Dan 7]])</f>
        <v>0</v>
      </c>
    </row>
    <row r="33" spans="2:10" ht="16.5" customHeight="1" x14ac:dyDescent="0.2">
      <c r="B33" s="18" t="s">
        <v>36</v>
      </c>
      <c r="C33" s="26"/>
      <c r="D33" s="26"/>
      <c r="E33" s="26"/>
      <c r="F33" s="26"/>
      <c r="G33" s="26"/>
      <c r="H33" s="26"/>
      <c r="I33" s="26"/>
      <c r="J33" s="27">
        <f>SUM(Razno[[#This Row],[Dan 1]:[Dan 7]])</f>
        <v>0</v>
      </c>
    </row>
    <row r="34" spans="2:10" ht="16.5" customHeight="1" x14ac:dyDescent="0.2">
      <c r="B34" s="18" t="s">
        <v>31</v>
      </c>
      <c r="C34" s="26"/>
      <c r="D34" s="26"/>
      <c r="E34" s="26"/>
      <c r="F34" s="26">
        <v>199</v>
      </c>
      <c r="G34" s="26"/>
      <c r="H34" s="26"/>
      <c r="I34" s="26"/>
      <c r="J34" s="27">
        <f>SUM(Razno[[#This Row],[Dan 1]:[Dan 7]])</f>
        <v>199</v>
      </c>
    </row>
    <row r="35" spans="2:10" ht="16.5" customHeight="1" x14ac:dyDescent="0.2">
      <c r="B35" s="30" t="s">
        <v>30</v>
      </c>
      <c r="C35" s="31">
        <f>SUBTOTAL(109,Razno[Dan 1])</f>
        <v>0</v>
      </c>
      <c r="D35" s="31">
        <f>SUBTOTAL(109,Razno[Dan 2])</f>
        <v>0</v>
      </c>
      <c r="E35" s="31">
        <f>SUBTOTAL(109,Razno[Dan 3])</f>
        <v>0</v>
      </c>
      <c r="F35" s="31">
        <f>SUBTOTAL(109,Razno[Dan 4])</f>
        <v>199</v>
      </c>
      <c r="G35" s="31">
        <f>SUBTOTAL(109,Razno[Dan 5])</f>
        <v>0</v>
      </c>
      <c r="H35" s="31">
        <f>SUBTOTAL(109,Razno[Dan 6])</f>
        <v>0</v>
      </c>
      <c r="I35" s="31">
        <f>SUBTOTAL(109,Razno[Dan 7])</f>
        <v>0</v>
      </c>
      <c r="J35" s="31">
        <f>SUBTOTAL(109,Razno[Ukupno])</f>
        <v>199</v>
      </c>
    </row>
    <row r="36" spans="2:10" ht="19.5" customHeight="1" x14ac:dyDescent="0.2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9.5" customHeight="1" x14ac:dyDescent="0.2">
      <c r="B37" s="20" t="s">
        <v>14</v>
      </c>
      <c r="C37" s="33">
        <f>SUM(Razno[[#Totals],[Dan 1]],LodgingMeals[[#Totals],[Dan 1]],prevoz[[#Totals],[Dan 1]])</f>
        <v>361.64</v>
      </c>
      <c r="D37" s="33">
        <f>SUM(Razno[[#Totals],[Dan 2]],LodgingMeals[[#Totals],[Dan 2]],prevoz[[#Totals],[Dan 2]])</f>
        <v>0</v>
      </c>
      <c r="E37" s="33">
        <f>SUM(Razno[[#Totals],[Dan 3]],LodgingMeals[[#Totals],[Dan 3]],prevoz[[#Totals],[Dan 3]])</f>
        <v>0</v>
      </c>
      <c r="F37" s="33">
        <f>SUM(Razno[[#Totals],[Dan 4]],LodgingMeals[[#Totals],[Dan 4]],prevoz[[#Totals],[Dan 4]])</f>
        <v>530</v>
      </c>
      <c r="G37" s="33">
        <f>SUM(Razno[[#Totals],[Dan 5]],LodgingMeals[[#Totals],[Dan 5]],prevoz[[#Totals],[Dan 5]])</f>
        <v>0</v>
      </c>
      <c r="H37" s="33">
        <f>SUM(Razno[[#Totals],[Dan 6]],LodgingMeals[[#Totals],[Dan 6]],prevoz[[#Totals],[Dan 6]])</f>
        <v>0</v>
      </c>
      <c r="I37" s="33">
        <f>SUM(Razno[[#Totals],[Dan 7]],LodgingMeals[[#Totals],[Dan 7]],prevoz[[#Totals],[Dan 7]])</f>
        <v>0</v>
      </c>
      <c r="J37" s="33">
        <f>SUM(Razno[[#Totals],[Ukupno]],LodgingMeals[[#Totals],[Ukupno]],prevoz[[#Totals],[Ukupno]])</f>
        <v>891.64</v>
      </c>
    </row>
    <row r="38" spans="2:10" ht="19.5" customHeight="1" x14ac:dyDescent="0.2"/>
    <row r="39" spans="2:10" ht="19.5" customHeight="1" x14ac:dyDescent="0.2">
      <c r="J39" s="19" t="s">
        <v>33</v>
      </c>
    </row>
    <row r="40" spans="2:10" ht="19.5" customHeight="1" x14ac:dyDescent="0.2">
      <c r="B40" s="7" t="s">
        <v>32</v>
      </c>
      <c r="C40" s="5"/>
      <c r="D40" s="5"/>
      <c r="E40" s="6"/>
      <c r="I40" s="3"/>
      <c r="J40" s="34">
        <f>SUM(J18,J27,J35)</f>
        <v>891.64</v>
      </c>
    </row>
    <row r="41" spans="2:10" ht="16.5" customHeight="1" x14ac:dyDescent="0.2">
      <c r="B41" s="38"/>
      <c r="C41" s="39"/>
      <c r="D41" s="39"/>
      <c r="E41" s="40"/>
      <c r="J41" s="19" t="s">
        <v>34</v>
      </c>
    </row>
    <row r="42" spans="2:10" ht="16.5" customHeight="1" x14ac:dyDescent="0.2">
      <c r="B42" s="38"/>
      <c r="C42" s="39"/>
      <c r="D42" s="39"/>
      <c r="E42" s="40"/>
      <c r="I42" s="3"/>
      <c r="J42" s="34"/>
    </row>
    <row r="43" spans="2:10" ht="16.5" customHeight="1" x14ac:dyDescent="0.2">
      <c r="B43" s="38"/>
      <c r="C43" s="39"/>
      <c r="D43" s="39"/>
      <c r="E43" s="40"/>
      <c r="J43" s="19" t="s">
        <v>35</v>
      </c>
    </row>
    <row r="44" spans="2:10" ht="16.5" customHeight="1" x14ac:dyDescent="0.2">
      <c r="B44" s="41"/>
      <c r="C44" s="42"/>
      <c r="D44" s="42"/>
      <c r="E44" s="43"/>
      <c r="I44" s="3"/>
      <c r="J44" s="34">
        <f>J40-J42</f>
        <v>891.64</v>
      </c>
    </row>
    <row r="45" spans="2:10" ht="16.5" customHeight="1" x14ac:dyDescent="0.2">
      <c r="J45" s="4" t="s">
        <v>15</v>
      </c>
    </row>
  </sheetData>
  <mergeCells count="4">
    <mergeCell ref="B19:J19"/>
    <mergeCell ref="B28:J28"/>
    <mergeCell ref="B36:J36"/>
    <mergeCell ref="B41:E44"/>
  </mergeCells>
  <printOptions horizontalCentered="1"/>
  <pageMargins left="0.4" right="0.4" top="0.8" bottom="0.5" header="0.5" footer="0.5"/>
  <pageSetup paperSize="9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7eaa704-8282-4e7f-93d1-7f7bd3a7d29a" xsi:nil="true"/>
    <AssetExpire xmlns="b7eaa704-8282-4e7f-93d1-7f7bd3a7d29a">2029-01-01T08:00:00+00:00</AssetExpire>
    <CampaignTagsTaxHTField0 xmlns="b7eaa704-8282-4e7f-93d1-7f7bd3a7d29a">
      <Terms xmlns="http://schemas.microsoft.com/office/infopath/2007/PartnerControls"/>
    </CampaignTagsTaxHTField0>
    <IntlLangReviewDate xmlns="b7eaa704-8282-4e7f-93d1-7f7bd3a7d29a" xsi:nil="true"/>
    <TPFriendlyName xmlns="b7eaa704-8282-4e7f-93d1-7f7bd3a7d29a" xsi:nil="true"/>
    <IntlLangReview xmlns="b7eaa704-8282-4e7f-93d1-7f7bd3a7d29a">false</IntlLangReview>
    <LocLastLocAttemptVersionLookup xmlns="b7eaa704-8282-4e7f-93d1-7f7bd3a7d29a">856625</LocLastLocAttemptVersionLookup>
    <PolicheckWords xmlns="b7eaa704-8282-4e7f-93d1-7f7bd3a7d29a" xsi:nil="true"/>
    <SubmitterId xmlns="b7eaa704-8282-4e7f-93d1-7f7bd3a7d29a" xsi:nil="true"/>
    <AcquiredFrom xmlns="b7eaa704-8282-4e7f-93d1-7f7bd3a7d29a">Internal MS</AcquiredFrom>
    <EditorialStatus xmlns="b7eaa704-8282-4e7f-93d1-7f7bd3a7d29a">Complete</EditorialStatus>
    <Markets xmlns="b7eaa704-8282-4e7f-93d1-7f7bd3a7d29a"/>
    <OriginAsset xmlns="b7eaa704-8282-4e7f-93d1-7f7bd3a7d29a" xsi:nil="true"/>
    <AssetStart xmlns="b7eaa704-8282-4e7f-93d1-7f7bd3a7d29a">2012-09-19T11:17:00+00:00</AssetStart>
    <FriendlyTitle xmlns="b7eaa704-8282-4e7f-93d1-7f7bd3a7d29a" xsi:nil="true"/>
    <MarketSpecific xmlns="b7eaa704-8282-4e7f-93d1-7f7bd3a7d29a">false</MarketSpecific>
    <TPNamespace xmlns="b7eaa704-8282-4e7f-93d1-7f7bd3a7d29a" xsi:nil="true"/>
    <PublishStatusLookup xmlns="b7eaa704-8282-4e7f-93d1-7f7bd3a7d29a">
      <Value>237842</Value>
    </PublishStatusLookup>
    <APAuthor xmlns="b7eaa704-8282-4e7f-93d1-7f7bd3a7d29a">
      <UserInfo>
        <DisplayName>REDMOND\matthos</DisplayName>
        <AccountId>59</AccountId>
        <AccountType/>
      </UserInfo>
    </APAuthor>
    <TPCommandLine xmlns="b7eaa704-8282-4e7f-93d1-7f7bd3a7d29a" xsi:nil="true"/>
    <IntlLangReviewer xmlns="b7eaa704-8282-4e7f-93d1-7f7bd3a7d29a" xsi:nil="true"/>
    <OpenTemplate xmlns="b7eaa704-8282-4e7f-93d1-7f7bd3a7d29a">true</OpenTemplate>
    <CSXSubmissionDate xmlns="b7eaa704-8282-4e7f-93d1-7f7bd3a7d29a" xsi:nil="true"/>
    <TaxCatchAll xmlns="b7eaa704-8282-4e7f-93d1-7f7bd3a7d29a"/>
    <Manager xmlns="b7eaa704-8282-4e7f-93d1-7f7bd3a7d29a" xsi:nil="true"/>
    <NumericId xmlns="b7eaa704-8282-4e7f-93d1-7f7bd3a7d29a" xsi:nil="true"/>
    <ParentAssetId xmlns="b7eaa704-8282-4e7f-93d1-7f7bd3a7d29a" xsi:nil="true"/>
    <OriginalSourceMarket xmlns="b7eaa704-8282-4e7f-93d1-7f7bd3a7d29a">english</OriginalSourceMarket>
    <ApprovalStatus xmlns="b7eaa704-8282-4e7f-93d1-7f7bd3a7d29a">InProgress</ApprovalStatus>
    <TPComponent xmlns="b7eaa704-8282-4e7f-93d1-7f7bd3a7d29a" xsi:nil="true"/>
    <EditorialTags xmlns="b7eaa704-8282-4e7f-93d1-7f7bd3a7d29a" xsi:nil="true"/>
    <TPExecutable xmlns="b7eaa704-8282-4e7f-93d1-7f7bd3a7d29a" xsi:nil="true"/>
    <TPLaunchHelpLink xmlns="b7eaa704-8282-4e7f-93d1-7f7bd3a7d29a" xsi:nil="true"/>
    <LocComments xmlns="b7eaa704-8282-4e7f-93d1-7f7bd3a7d29a" xsi:nil="true"/>
    <LocRecommendedHandoff xmlns="b7eaa704-8282-4e7f-93d1-7f7bd3a7d29a" xsi:nil="true"/>
    <SourceTitle xmlns="b7eaa704-8282-4e7f-93d1-7f7bd3a7d29a" xsi:nil="true"/>
    <CSXUpdate xmlns="b7eaa704-8282-4e7f-93d1-7f7bd3a7d29a">false</CSXUpdate>
    <IntlLocPriority xmlns="b7eaa704-8282-4e7f-93d1-7f7bd3a7d29a" xsi:nil="true"/>
    <UAProjectedTotalWords xmlns="b7eaa704-8282-4e7f-93d1-7f7bd3a7d29a" xsi:nil="true"/>
    <AssetType xmlns="b7eaa704-8282-4e7f-93d1-7f7bd3a7d29a">TP</AssetType>
    <MachineTranslated xmlns="b7eaa704-8282-4e7f-93d1-7f7bd3a7d29a">false</MachineTranslated>
    <OutputCachingOn xmlns="b7eaa704-8282-4e7f-93d1-7f7bd3a7d29a">false</OutputCachingOn>
    <TemplateStatus xmlns="b7eaa704-8282-4e7f-93d1-7f7bd3a7d29a">Complete</TemplateStatus>
    <IsSearchable xmlns="b7eaa704-8282-4e7f-93d1-7f7bd3a7d29a">true</IsSearchable>
    <ContentItem xmlns="b7eaa704-8282-4e7f-93d1-7f7bd3a7d29a" xsi:nil="true"/>
    <HandoffToMSDN xmlns="b7eaa704-8282-4e7f-93d1-7f7bd3a7d29a" xsi:nil="true"/>
    <ShowIn xmlns="b7eaa704-8282-4e7f-93d1-7f7bd3a7d29a">Show everywhere</ShowIn>
    <ThumbnailAssetId xmlns="b7eaa704-8282-4e7f-93d1-7f7bd3a7d29a" xsi:nil="true"/>
    <UALocComments xmlns="b7eaa704-8282-4e7f-93d1-7f7bd3a7d29a" xsi:nil="true"/>
    <UALocRecommendation xmlns="b7eaa704-8282-4e7f-93d1-7f7bd3a7d29a">Localize</UALocRecommendation>
    <LastModifiedDateTime xmlns="b7eaa704-8282-4e7f-93d1-7f7bd3a7d29a" xsi:nil="true"/>
    <LegacyData xmlns="b7eaa704-8282-4e7f-93d1-7f7bd3a7d29a" xsi:nil="true"/>
    <LocManualTestRequired xmlns="b7eaa704-8282-4e7f-93d1-7f7bd3a7d29a">false</LocManualTestRequired>
    <LocMarketGroupTiers2 xmlns="b7eaa704-8282-4e7f-93d1-7f7bd3a7d29a" xsi:nil="true"/>
    <ClipArtFilename xmlns="b7eaa704-8282-4e7f-93d1-7f7bd3a7d29a" xsi:nil="true"/>
    <TPApplication xmlns="b7eaa704-8282-4e7f-93d1-7f7bd3a7d29a" xsi:nil="true"/>
    <CSXHash xmlns="b7eaa704-8282-4e7f-93d1-7f7bd3a7d29a" xsi:nil="true"/>
    <DirectSourceMarket xmlns="b7eaa704-8282-4e7f-93d1-7f7bd3a7d29a">english</DirectSourceMarket>
    <PrimaryImageGen xmlns="b7eaa704-8282-4e7f-93d1-7f7bd3a7d29a">false</PrimaryImageGen>
    <PlannedPubDate xmlns="b7eaa704-8282-4e7f-93d1-7f7bd3a7d29a" xsi:nil="true"/>
    <CSXSubmissionMarket xmlns="b7eaa704-8282-4e7f-93d1-7f7bd3a7d29a" xsi:nil="true"/>
    <Downloads xmlns="b7eaa704-8282-4e7f-93d1-7f7bd3a7d29a">0</Downloads>
    <ArtSampleDocs xmlns="b7eaa704-8282-4e7f-93d1-7f7bd3a7d29a" xsi:nil="true"/>
    <TrustLevel xmlns="b7eaa704-8282-4e7f-93d1-7f7bd3a7d29a">1 Microsoft Managed Content</TrustLevel>
    <BlockPublish xmlns="b7eaa704-8282-4e7f-93d1-7f7bd3a7d29a">false</BlockPublish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  <BusinessGroup xmlns="b7eaa704-8282-4e7f-93d1-7f7bd3a7d29a" xsi:nil="true"/>
    <Providers xmlns="b7eaa704-8282-4e7f-93d1-7f7bd3a7d29a" xsi:nil="true"/>
    <TemplateTemplateType xmlns="b7eaa704-8282-4e7f-93d1-7f7bd3a7d29a">Excel Spreadsheet Template</TemplateTemplateType>
    <TimesCloned xmlns="b7eaa704-8282-4e7f-93d1-7f7bd3a7d29a" xsi:nil="true"/>
    <TPAppVersion xmlns="b7eaa704-8282-4e7f-93d1-7f7bd3a7d29a" xsi:nil="true"/>
    <VoteCount xmlns="b7eaa704-8282-4e7f-93d1-7f7bd3a7d29a" xsi:nil="true"/>
    <FeatureTagsTaxHTField0 xmlns="b7eaa704-8282-4e7f-93d1-7f7bd3a7d29a">
      <Terms xmlns="http://schemas.microsoft.com/office/infopath/2007/PartnerControls"/>
    </FeatureTagsTaxHTField0>
    <Provider xmlns="b7eaa704-8282-4e7f-93d1-7f7bd3a7d29a" xsi:nil="true"/>
    <UACurrentWords xmlns="b7eaa704-8282-4e7f-93d1-7f7bd3a7d29a" xsi:nil="true"/>
    <AssetId xmlns="b7eaa704-8282-4e7f-93d1-7f7bd3a7d29a">TP103458070</AssetId>
    <TPClientViewer xmlns="b7eaa704-8282-4e7f-93d1-7f7bd3a7d29a" xsi:nil="true"/>
    <DSATActionTaken xmlns="b7eaa704-8282-4e7f-93d1-7f7bd3a7d29a" xsi:nil="true"/>
    <APEditor xmlns="b7eaa704-8282-4e7f-93d1-7f7bd3a7d29a">
      <UserInfo>
        <DisplayName/>
        <AccountId xsi:nil="true"/>
        <AccountType/>
      </UserInfo>
    </APEditor>
    <TPInstallLocation xmlns="b7eaa704-8282-4e7f-93d1-7f7bd3a7d29a" xsi:nil="true"/>
    <OOCacheId xmlns="b7eaa704-8282-4e7f-93d1-7f7bd3a7d29a" xsi:nil="true"/>
    <IsDeleted xmlns="b7eaa704-8282-4e7f-93d1-7f7bd3a7d29a">false</IsDeleted>
    <PublishTargets xmlns="b7eaa704-8282-4e7f-93d1-7f7bd3a7d29a">OfficeOnlineVNext</PublishTargets>
    <ApprovalLog xmlns="b7eaa704-8282-4e7f-93d1-7f7bd3a7d29a" xsi:nil="true"/>
    <BugNumber xmlns="b7eaa704-8282-4e7f-93d1-7f7bd3a7d29a" xsi:nil="true"/>
    <CrawlForDependencies xmlns="b7eaa704-8282-4e7f-93d1-7f7bd3a7d29a">false</CrawlForDependencies>
    <InternalTagsTaxHTField0 xmlns="b7eaa704-8282-4e7f-93d1-7f7bd3a7d29a">
      <Terms xmlns="http://schemas.microsoft.com/office/infopath/2007/PartnerControls"/>
    </InternalTagsTaxHTField0>
    <LastHandOff xmlns="b7eaa704-8282-4e7f-93d1-7f7bd3a7d29a" xsi:nil="true"/>
    <Milestone xmlns="b7eaa704-8282-4e7f-93d1-7f7bd3a7d29a" xsi:nil="true"/>
    <OriginalRelease xmlns="b7eaa704-8282-4e7f-93d1-7f7bd3a7d29a">15</OriginalRelease>
    <RecommendationsModifier xmlns="b7eaa704-8282-4e7f-93d1-7f7bd3a7d29a" xsi:nil="true"/>
    <ScenarioTagsTaxHTField0 xmlns="b7eaa704-8282-4e7f-93d1-7f7bd3a7d29a">
      <Terms xmlns="http://schemas.microsoft.com/office/infopath/2007/PartnerControls"/>
    </ScenarioTagsTaxHTField0>
    <UANotes xmlns="b7eaa704-8282-4e7f-93d1-7f7bd3a7d2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38CA9D-8610-4627-BC61-33D3DAE427F3}"/>
</file>

<file path=customXml/itemProps2.xml><?xml version="1.0" encoding="utf-8"?>
<ds:datastoreItem xmlns:ds="http://schemas.openxmlformats.org/officeDocument/2006/customXml" ds:itemID="{371F0D83-5A08-46A5-A115-91DA399E2ED1}"/>
</file>

<file path=customXml/itemProps3.xml><?xml version="1.0" encoding="utf-8"?>
<ds:datastoreItem xmlns:ds="http://schemas.openxmlformats.org/officeDocument/2006/customXml" ds:itemID="{F71D6BD8-0F47-4058-869A-398337FFA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Izveštaj o troškovima</vt:lpstr>
      <vt:lpstr>Cena_kilometraže</vt:lpstr>
      <vt:lpstr>WeekEnding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2012-09-17T21:49:54Z</dcterms:created>
  <dcterms:modified xsi:type="dcterms:W3CDTF">2013-01-08T15:24:40Z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