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91C0CE73-EAD8-4666-9B0A-9F391C58FCC4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Lista nastavnika" sheetId="1" r:id="rId1"/>
    <sheet name=" Lista podataka" sheetId="2" r:id="rId2"/>
  </sheets>
  <definedNames>
    <definedName name="Kategorije">Kategorija[Kategorija]</definedName>
    <definedName name="_xlnm.Print_Titles" localSheetId="1">' Lista podataka'!$2:$2</definedName>
    <definedName name="_xlnm.Print_Titles" localSheetId="0">'Lista nastavnika'!$2:$2</definedName>
    <definedName name="NaslovKolone1">Lista[[#Headers],[STAVKA]]</definedName>
    <definedName name="NaslovKolone2">Kategorija[[#Headers],[Kategorija]]</definedName>
    <definedName name="Slicer_STATUS">#N/A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F4" i="1" s="1"/>
  <c r="E3" i="1"/>
  <c r="D3" i="1"/>
  <c r="F3" i="1" s="1"/>
  <c r="E7" i="1"/>
  <c r="E8" i="1"/>
  <c r="D5" i="1"/>
  <c r="F8" i="1" l="1"/>
  <c r="F5" i="1"/>
  <c r="F6" i="1"/>
  <c r="F7" i="1"/>
  <c r="F9" i="1"/>
  <c r="F10" i="1"/>
</calcChain>
</file>

<file path=xl/sharedStrings.xml><?xml version="1.0" encoding="utf-8"?>
<sst xmlns="http://schemas.openxmlformats.org/spreadsheetml/2006/main" count="49" uniqueCount="36">
  <si>
    <t>Lista nastavnika</t>
  </si>
  <si>
    <t>STAVKA</t>
  </si>
  <si>
    <t>Očisti fioke</t>
  </si>
  <si>
    <t>Poruči nalepnice</t>
  </si>
  <si>
    <t>Podovi oprani i ispolirani</t>
  </si>
  <si>
    <t>Napravljene pločice sa imenom</t>
  </si>
  <si>
    <t>Napisani izveštaji za kraj kvartala</t>
  </si>
  <si>
    <t>Podsetnik e-poštom za propusnice</t>
  </si>
  <si>
    <t>Usmeni izveštaji</t>
  </si>
  <si>
    <t>Rezanje olovaka</t>
  </si>
  <si>
    <t>KATEGORIJA</t>
  </si>
  <si>
    <t>Kancelarija</t>
  </si>
  <si>
    <t>Pribor</t>
  </si>
  <si>
    <t>Drugo</t>
  </si>
  <si>
    <t>Procene</t>
  </si>
  <si>
    <t>Telefonski pozivi</t>
  </si>
  <si>
    <t>Lista podataka</t>
  </si>
  <si>
    <t>DATUM POČETKA</t>
  </si>
  <si>
    <t>KRAJNJI ROK</t>
  </si>
  <si>
    <t>PREOSTALO DANA</t>
  </si>
  <si>
    <t>STATUS</t>
  </si>
  <si>
    <t>Dovršeno</t>
  </si>
  <si>
    <t>Na čekanju</t>
  </si>
  <si>
    <t>Istekao rok</t>
  </si>
  <si>
    <t>Otkazano</t>
  </si>
  <si>
    <t>U toku</t>
  </si>
  <si>
    <t>BELEŠKE</t>
  </si>
  <si>
    <t>Modul za sečenje statusa je u ovoj ćeliji. Da biste filtrirali listu po statusu, izaberite status iz modula za sečenje. Pritisnite i držite taster CTRL da biste izabrali više opcija.</t>
  </si>
  <si>
    <t>Kategorija</t>
  </si>
  <si>
    <t>Spisak za kupovinu</t>
  </si>
  <si>
    <t>Nove ideje</t>
  </si>
  <si>
    <t>Tim</t>
  </si>
  <si>
    <t>Intervencije</t>
  </si>
  <si>
    <t>Računar</t>
  </si>
  <si>
    <t>Lično</t>
  </si>
  <si>
    <t>Legenda boja za „Status“ je u ovoj ćeliji: Nije pokrenuto u normalnom stilu, U toku je R = 91 G = 133 B = 49, Danas je krajnji rok  je R = 118 G = 88 B = 0, Na čekanju je R = 109 G = 66 B = 111, Dovršeno je precrtani tekst, Otkazano je R = 191 G = 191 B = 191 i Istekao rok je R = 191 G = 33 B =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</si>
</sst>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din.&quot;_-;\-* #,##0\ &quot;din.&quot;_-;_-* &quot;-&quot;\ &quot;din.&quot;_-;_-@_-"/>
    <numFmt numFmtId="165" formatCode="_-* #,##0\ _d_i_n_._-;\-* #,##0\ _d_i_n_._-;_-* &quot;-&quot;\ _d_i_n_._-;_-@_-"/>
    <numFmt numFmtId="166" formatCode="_-* #,##0.00\ &quot;din.&quot;_-;\-* #,##0.00\ &quot;din.&quot;_-;_-* &quot;-&quot;??\ &quot;din.&quot;_-;_-@_-"/>
    <numFmt numFmtId="167" formatCode="d/m/yyyy/"/>
  </numFmts>
  <fonts count="17" x14ac:knownFonts="1">
    <font>
      <sz val="11"/>
      <color theme="1"/>
      <name val="Calibri"/>
      <family val="2"/>
      <charset val="238"/>
    </font>
    <font>
      <sz val="28"/>
      <color theme="0"/>
      <name val="Franklin Gothic Medium"/>
      <family val="2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4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1" fontId="2" fillId="0" borderId="0" applyFill="0" applyBorder="0" applyProtection="0">
      <alignment horizontal="center" vertical="center"/>
    </xf>
    <xf numFmtId="0" fontId="1" fillId="2" borderId="0">
      <alignment horizontal="left" vertical="center" indent="4"/>
    </xf>
    <xf numFmtId="0" fontId="2" fillId="0" borderId="0" applyNumberFormat="0" applyFill="0" applyBorder="0"/>
    <xf numFmtId="0" fontId="7" fillId="0" borderId="0">
      <alignment wrapText="1"/>
    </xf>
    <xf numFmtId="167" fontId="2" fillId="0" borderId="0" applyFill="0" applyBorder="0">
      <alignment horizontal="left" vertical="center" wrapText="1"/>
    </xf>
    <xf numFmtId="0" fontId="9" fillId="0" borderId="0" applyFill="0">
      <alignment vertical="center" wrapText="1"/>
    </xf>
    <xf numFmtId="0" fontId="9" fillId="0" borderId="0" applyFill="0">
      <alignment vertical="center" wrapText="1"/>
    </xf>
    <xf numFmtId="0" fontId="9" fillId="0" borderId="0" applyNumberForma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14" fillId="6" borderId="3" applyNumberFormat="0" applyAlignment="0" applyProtection="0"/>
    <xf numFmtId="0" fontId="10" fillId="7" borderId="4" applyNumberFormat="0" applyAlignment="0" applyProtection="0"/>
    <xf numFmtId="0" fontId="11" fillId="7" borderId="3" applyNumberFormat="0" applyAlignment="0" applyProtection="0"/>
    <xf numFmtId="0" fontId="12" fillId="0" borderId="5" applyNumberFormat="0" applyFill="0" applyAlignment="0" applyProtection="0"/>
    <xf numFmtId="0" fontId="8" fillId="8" borderId="6" applyNumberFormat="0" applyAlignment="0" applyProtection="0"/>
    <xf numFmtId="0" fontId="13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" fillId="32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0" fillId="0" borderId="0" xfId="3" applyFont="1"/>
    <xf numFmtId="0" fontId="1" fillId="2" borderId="0" xfId="2">
      <alignment horizontal="left" vertical="center" indent="4"/>
    </xf>
    <xf numFmtId="0" fontId="9" fillId="2" borderId="0" xfId="6" quotePrefix="1" applyFill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 wrapText="1"/>
    </xf>
    <xf numFmtId="0" fontId="2" fillId="0" borderId="0" xfId="3" applyFont="1"/>
    <xf numFmtId="0" fontId="2" fillId="0" borderId="0" xfId="0" applyFont="1" applyAlignment="1">
      <alignment vertical="center"/>
    </xf>
    <xf numFmtId="0" fontId="2" fillId="0" borderId="0" xfId="0" applyFont="1">
      <alignment vertical="center" wrapText="1"/>
    </xf>
    <xf numFmtId="0" fontId="1" fillId="2" borderId="0" xfId="2" applyAlignment="1">
      <alignment horizontal="left" vertical="center" indent="11"/>
    </xf>
    <xf numFmtId="0" fontId="0" fillId="0" borderId="0" xfId="0" applyNumberFormat="1" applyFont="1">
      <alignment vertical="center" wrapText="1"/>
    </xf>
    <xf numFmtId="167" fontId="2" fillId="0" borderId="0" xfId="5">
      <alignment horizontal="left" vertical="center" wrapText="1"/>
    </xf>
    <xf numFmtId="1" fontId="2" fillId="0" borderId="0" xfId="1">
      <alignment horizontal="center" vertical="center"/>
    </xf>
    <xf numFmtId="0" fontId="7" fillId="0" borderId="0" xfId="4" applyFont="1">
      <alignment wrapText="1"/>
    </xf>
    <xf numFmtId="0" fontId="1" fillId="2" borderId="0" xfId="2" applyAlignment="1">
      <alignment horizontal="left" vertical="center" indent="11"/>
    </xf>
    <xf numFmtId="0" fontId="9" fillId="2" borderId="0" xfId="8" applyFill="1" applyAlignment="1">
      <alignment horizontal="left" vertical="center" indent="5"/>
    </xf>
  </cellXfs>
  <cellStyles count="50">
    <cellStyle name="20% Akcenat1" xfId="27" builtinId="30" customBuiltin="1"/>
    <cellStyle name="20% Akcenat2" xfId="31" builtinId="34" customBuiltin="1"/>
    <cellStyle name="20% Akcenat3" xfId="35" builtinId="38" customBuiltin="1"/>
    <cellStyle name="20% Akcenat4" xfId="39" builtinId="42" customBuiltin="1"/>
    <cellStyle name="20% Akcenat5" xfId="43" builtinId="46" customBuiltin="1"/>
    <cellStyle name="20% Akcenat6" xfId="47" builtinId="50" customBuiltin="1"/>
    <cellStyle name="40% Akcenat1" xfId="28" builtinId="31" customBuiltin="1"/>
    <cellStyle name="40% Akcenat2" xfId="32" builtinId="35" customBuiltin="1"/>
    <cellStyle name="40% Akcenat3" xfId="36" builtinId="39" customBuiltin="1"/>
    <cellStyle name="40% Akcenat4" xfId="40" builtinId="43" customBuiltin="1"/>
    <cellStyle name="40% Akcenat5" xfId="44" builtinId="47" customBuiltin="1"/>
    <cellStyle name="40% Akcenat6" xfId="48" builtinId="51" customBuiltin="1"/>
    <cellStyle name="60% Akcenat1" xfId="29" builtinId="32" customBuiltin="1"/>
    <cellStyle name="60% Akcenat2" xfId="33" builtinId="36" customBuiltin="1"/>
    <cellStyle name="60% Akcenat3" xfId="37" builtinId="40" customBuiltin="1"/>
    <cellStyle name="60% Akcenat4" xfId="41" builtinId="44" customBuiltin="1"/>
    <cellStyle name="60% Akcenat5" xfId="45" builtinId="48" customBuiltin="1"/>
    <cellStyle name="60% Akcenat6" xfId="49" builtinId="52" customBuiltin="1"/>
    <cellStyle name="Akcenat1" xfId="26" builtinId="29" customBuiltin="1"/>
    <cellStyle name="Akcenat2" xfId="30" builtinId="33" customBuiltin="1"/>
    <cellStyle name="Akcenat3" xfId="34" builtinId="37" customBuiltin="1"/>
    <cellStyle name="Akcenat4" xfId="38" builtinId="41" customBuiltin="1"/>
    <cellStyle name="Akcenat5" xfId="42" builtinId="45" customBuiltin="1"/>
    <cellStyle name="Akcenat6" xfId="46" builtinId="49" customBuiltin="1"/>
    <cellStyle name="Beleška" xfId="4" builtinId="10" customBuiltin="1"/>
    <cellStyle name="Ćelija za proveru" xfId="23" builtinId="23" customBuiltin="1"/>
    <cellStyle name="Datum" xfId="5" xr:uid="{00000000-0005-0000-0000-00001A000000}"/>
    <cellStyle name="Dobro" xfId="16" builtinId="26" customBuiltin="1"/>
    <cellStyle name="Hiperveza" xfId="6" builtinId="8" customBuiltin="1"/>
    <cellStyle name="Ispraćena hiperveza" xfId="7" builtinId="9" customBuiltin="1"/>
    <cellStyle name="Izlaz" xfId="20" builtinId="21" customBuiltin="1"/>
    <cellStyle name="Izračunavanje" xfId="21" builtinId="22" customBuiltin="1"/>
    <cellStyle name="Loše" xfId="17" builtinId="27" customBuiltin="1"/>
    <cellStyle name="Naslov" xfId="2" builtinId="15" customBuiltin="1"/>
    <cellStyle name="Naslov 1" xfId="3" builtinId="16" customBuiltin="1"/>
    <cellStyle name="Naslov 2" xfId="13" builtinId="17" customBuiltin="1"/>
    <cellStyle name="Naslov 3" xfId="14" builtinId="18" customBuiltin="1"/>
    <cellStyle name="Naslov 4" xfId="15" builtinId="19" customBuiltin="1"/>
    <cellStyle name="Neutralno" xfId="18" builtinId="28" customBuiltin="1"/>
    <cellStyle name="Normalan" xfId="0" builtinId="0" customBuiltin="1"/>
    <cellStyle name="Povezana ćelija" xfId="22" builtinId="24" customBuiltin="1"/>
    <cellStyle name="Procenat" xfId="12" builtinId="5" customBuiltin="1"/>
    <cellStyle name="Tekst objašnjenja" xfId="8" builtinId="53" customBuiltin="1"/>
    <cellStyle name="Tekst upozorenja" xfId="24" builtinId="11" customBuiltin="1"/>
    <cellStyle name="Ukupno" xfId="25" builtinId="25" customBuiltin="1"/>
    <cellStyle name="Unos" xfId="19" builtinId="20" customBuiltin="1"/>
    <cellStyle name="Valuta" xfId="10" builtinId="4" customBuiltin="1"/>
    <cellStyle name="Valuta [0]" xfId="11" builtinId="7" customBuiltin="1"/>
    <cellStyle name="Zarez" xfId="1" builtinId="3" customBuiltin="1"/>
    <cellStyle name="Zarez [0]" xfId="9" builtinId="6" customBuiltin="1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sz val="11"/>
        <color theme="1"/>
        <name val="Calibri"/>
        <family val="2"/>
        <charset val="238"/>
        <scheme val="none"/>
      </font>
      <border>
        <bottom style="thin">
          <color theme="0" tint="-0.34998626667073579"/>
        </bottom>
      </border>
    </dxf>
    <dxf>
      <font>
        <sz val="11"/>
        <color theme="1"/>
        <name val="Calibri"/>
        <family val="2"/>
        <charset val="238"/>
        <scheme val="none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theme="1" tint="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TableStyleMedium2" defaultPivotStyle="PivotStyleLight16">
    <tableStyle name="Lista zaduženja nastavnika" pivot="0" count="2" xr9:uid="{00000000-0011-0000-FFFF-FFFF00000000}">
      <tableStyleElement type="wholeTable" dxfId="20"/>
      <tableStyleElement type="headerRow" dxfId="19"/>
    </tableStyle>
    <tableStyle name="Teacher To-Do List Slicer" pivot="0" table="0" count="10" xr9:uid="{00000000-0011-0000-FFFF-FFFF01000000}">
      <tableStyleElement type="wholeTable" dxfId="18"/>
      <tableStyleElement type="headerRow" dxfId="17"/>
    </tableStyle>
  </tableStyles>
  <colors>
    <mruColors>
      <color rgb="FF999999"/>
      <color rgb="FFE0E0E0"/>
      <color rgb="FF959595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 patternType="solid"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 patternType="solid"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 patternType="solid"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 patternType="solid"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 patternType="solid"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</font>
          <fill>
            <patternFill patternType="solid"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</font>
          <fill>
            <patternFill patternType="solid"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Lista podatak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nastavnik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142876</xdr:rowOff>
    </xdr:from>
    <xdr:to>
      <xdr:col>3</xdr:col>
      <xdr:colOff>1214121</xdr:colOff>
      <xdr:row>0</xdr:row>
      <xdr:rowOff>666750</xdr:rowOff>
    </xdr:to>
    <xdr:sp macro="" textlink="">
      <xdr:nvSpPr>
        <xdr:cNvPr id="5" name="Prikaži listu podataka" descr="Veza navigacije ka radnom listu „Podaci liste“">
          <a:hlinkClick xmlns:r="http://schemas.openxmlformats.org/officeDocument/2006/relationships" r:id="rId1" tooltip="Izaberite da biste otišli na radni list „Podaci liste“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1" y="142876"/>
          <a:ext cx="1188720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100" b="1" spc="100" baseline="0">
              <a:solidFill>
                <a:schemeClr val="bg1"/>
              </a:solidFill>
              <a:latin typeface="Calibri" panose="020F0502020204030204" pitchFamily="34" charset="0"/>
            </a:rPr>
            <a:t>PODACI</a:t>
          </a:r>
          <a:r>
            <a:rPr lang="sr-latn-rs" sz="1100" b="1" spc="100">
              <a:solidFill>
                <a:schemeClr val="bg1"/>
              </a:solidFill>
              <a:latin typeface="Calibri" panose="020F0502020204030204" pitchFamily="34" charset="0"/>
            </a:rPr>
            <a:t> LISTE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Umetničko delo u zaglavlju" descr="Vertikalni reklamni natpis sa znakom potvrde u krugu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2324101</xdr:colOff>
      <xdr:row>0</xdr:row>
      <xdr:rowOff>657222</xdr:rowOff>
    </xdr:to>
    <xdr:grpSp>
      <xdr:nvGrpSpPr>
        <xdr:cNvPr id="11" name="Legenda boja" descr="Legenda boja za „Status“ je u ovoj ćeliji: Nije pokrenuto u normalnom stilu, u toku je R = 91 G = 133 B = 49, krajnji rok danas je R = 118 G = 88 B = 0, na čekanju je R = 109 G = 66 B = 111, dovršen je precrtani tekst, otkazan je R = 191 G = 191 B = 191 i istekao je R = 191 G = 33 B = 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486524" y="0"/>
          <a:ext cx="7105652" cy="657222"/>
          <a:chOff x="4524375" y="0"/>
          <a:chExt cx="6323748" cy="657222"/>
        </a:xfrm>
      </xdr:grpSpPr>
      <xdr:sp macro="" textlink="">
        <xdr:nvSpPr>
          <xdr:cNvPr id="7" name="Pravougaonik sa zaobljenim uglovima na istoj stranici 6" descr="Pravougaonik zaobljenih uglova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6323748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Okvir za tekst 7" descr="Zaglavlje legende boj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sr-latn-rs" sz="110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</a:rPr>
              <a:t>LEGENDA</a:t>
            </a:r>
            <a:r>
              <a:rPr lang="sr-latn-rs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</a:rPr>
              <a:t> BOJA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endParaRPr>
          </a:p>
        </xdr:txBody>
      </xdr:sp>
      <xdr:sp macro="" textlink="">
        <xdr:nvSpPr>
          <xdr:cNvPr id="13" name="Okvir za tekst 12" descr="Nije započe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9389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sr-latn-r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Nije započeto</a:t>
            </a:r>
          </a:p>
        </xdr:txBody>
      </xdr:sp>
      <xdr:sp macro="" textlink="">
        <xdr:nvSpPr>
          <xdr:cNvPr id="14" name="Okvir za tekst 13" descr="U toku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611060" y="295275"/>
            <a:ext cx="78195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sr-latn-rs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U toku</a:t>
            </a:r>
          </a:p>
        </xdr:txBody>
      </xdr:sp>
      <xdr:sp macro="" textlink="">
        <xdr:nvSpPr>
          <xdr:cNvPr id="15" name="Okvir za tekst 14" descr="Danas je krajnji rok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206505" y="295275"/>
            <a:ext cx="1335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sr-latn-rs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Danas je krajnji rok</a:t>
            </a:r>
          </a:p>
        </xdr:txBody>
      </xdr:sp>
      <xdr:sp macro="" textlink="">
        <xdr:nvSpPr>
          <xdr:cNvPr id="16" name="Okvir za tekst 15" descr="Na čekanj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561338" y="295275"/>
            <a:ext cx="84544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sr-latn-rs" sz="1200">
                <a:solidFill>
                  <a:schemeClr val="accent6"/>
                </a:solidFill>
                <a:latin typeface="+mj-lt"/>
              </a:rPr>
              <a:t>Na čekanju</a:t>
            </a:r>
          </a:p>
        </xdr:txBody>
      </xdr:sp>
      <xdr:sp macro="" textlink="">
        <xdr:nvSpPr>
          <xdr:cNvPr id="17" name="Okvir za tekst 16" descr="Dovršen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8431200" y="295275"/>
            <a:ext cx="81479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sr-latn-rs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Dovršeno</a:t>
            </a:r>
          </a:p>
        </xdr:txBody>
      </xdr:sp>
      <xdr:sp macro="" textlink="">
        <xdr:nvSpPr>
          <xdr:cNvPr id="18" name="Okvir za tekst 17" descr="Otkazan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9193261" y="295275"/>
            <a:ext cx="764790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sr-latn-rs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Otkazano</a:t>
            </a:r>
          </a:p>
        </xdr:txBody>
      </xdr:sp>
      <xdr:sp macro="" textlink="">
        <xdr:nvSpPr>
          <xdr:cNvPr id="19" name="Okvir za tekst 18" descr="Istekao rok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9959732" y="295275"/>
            <a:ext cx="82905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sr-latn-rs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Istekao rok</a:t>
            </a:r>
          </a:p>
        </xdr:txBody>
      </xdr:sp>
      <xdr:cxnSp macro="">
        <xdr:nvCxnSpPr>
          <xdr:cNvPr id="10" name="Prava linija spajanja 9" descr="Linija razdelnika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57745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Prava linija spajanja 21" descr="Linija razdelnika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991743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Prava linija spajanja 22" descr="Linija razdelnika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915876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Prava linija spajanja 23" descr="Linija razdelnika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8400185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Prava linija spajanja 24" descr="Linija razdelnika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536462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Prava linija spajanja 25" descr="Linija razdelnika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16859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63500</xdr:colOff>
      <xdr:row>2</xdr:row>
      <xdr:rowOff>28574</xdr:rowOff>
    </xdr:from>
    <xdr:to>
      <xdr:col>9</xdr:col>
      <xdr:colOff>1517649</xdr:colOff>
      <xdr:row>8</xdr:row>
      <xdr:rowOff>25399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TATUS" descr="Modul za sečenje statusa koji filtrira podatke tabele liste po statusu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84050" y="1349374"/>
              <a:ext cx="1454149" cy="2282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modul za sečenje za tabelu. Segmentatori tabela podržani su u programu Excel 2013 ili novijim verzijama.
Modul za sečenje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122704</xdr:rowOff>
    </xdr:from>
    <xdr:to>
      <xdr:col>2</xdr:col>
      <xdr:colOff>1211319</xdr:colOff>
      <xdr:row>0</xdr:row>
      <xdr:rowOff>643912</xdr:rowOff>
    </xdr:to>
    <xdr:sp macro="" textlink="">
      <xdr:nvSpPr>
        <xdr:cNvPr id="3" name="Prikaz liste nastavnika" descr="Navigaciona veza ka radnom listu „Lista nastavnika“">
          <a:hlinkClick xmlns:r="http://schemas.openxmlformats.org/officeDocument/2006/relationships" r:id="rId1" tooltip="Izaberite da biste prešli na radni list „Lista nastavnika“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10199" y="122704"/>
          <a:ext cx="1188720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LISTA</a:t>
          </a:r>
          <a:r>
            <a:rPr lang="sr-latn-rs" sz="1100" b="1" spc="100" baseline="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sr-latn-rs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 NASTAVNIKA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Umetničko delo u zaglavlju" descr="Vertikalni reklamni natpis sa znakom potvrde u krug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STATUS" xr10:uid="{00000000-0013-0000-FFFF-FFFF01000000}" sourceName="STATUS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TUS" xr10:uid="{00000000-0014-0000-FFFF-FFFF01000000}" cache="Slicer_STATUS" caption="STATUS" style="Teacher To-Do Lis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H10" totalsRowShown="0" headerRowDxfId="8" dataDxfId="7">
  <autoFilter ref="B2:H10" xr:uid="{00000000-0009-0000-0100-000001000000}"/>
  <sortState ref="B3:I10">
    <sortCondition ref="E2:E10"/>
  </sortState>
  <tableColumns count="7">
    <tableColumn id="1" xr3:uid="{00000000-0010-0000-0000-000001000000}" name="STAVKA" dataDxfId="6"/>
    <tableColumn id="3" xr3:uid="{00000000-0010-0000-0000-000003000000}" name="KATEGORIJA" dataDxfId="5"/>
    <tableColumn id="4" xr3:uid="{00000000-0010-0000-0000-000004000000}" name="DATUM POČETKA" dataCellStyle="Datum"/>
    <tableColumn id="7" xr3:uid="{00000000-0010-0000-0000-000007000000}" name="KRAJNJI ROK" dataCellStyle="Datum"/>
    <tableColumn id="6" xr3:uid="{00000000-0010-0000-0000-000006000000}" name="PREOSTALO DANA" dataCellStyle="Zarez">
      <calculatedColumnFormula>IFERROR(IF(COUNT(Lista[[#This Row],[DATUM POČETKA]]:Lista[[#This Row],[KRAJNJI ROK]])&lt;&gt;2,"",IF(OR(Lista[[#This Row],[STATUS]]="Dovršeno",Lista[[#This Row],[STATUS]]="Otkazano",Lista[[#This Row],[STATUS]]="Na čekanju"),"",Lista[[#This Row],[KRAJNJI ROK]]-TODAY())),"")</calculatedColumnFormula>
    </tableColumn>
    <tableColumn id="5" xr3:uid="{00000000-0010-0000-0000-000005000000}" name="STATUS" dataDxfId="4"/>
    <tableColumn id="8" xr3:uid="{00000000-0010-0000-0000-000008000000}" name="BELEŠKE" dataDxfId="3"/>
  </tableColumns>
  <tableStyleInfo name="Lista zaduženja nastavnika" showFirstColumn="0" showLastColumn="0" showRowStripes="0" showColumnStripes="0"/>
  <extLst>
    <ext xmlns:x14="http://schemas.microsoft.com/office/spreadsheetml/2009/9/main" uri="{504A1905-F514-4f6f-8877-14C23A59335A}">
      <x14:table altTextSummary="Stavka,kategorija,Datum početka i krajnji rok, Status i beleške. Preostali dani se automatski izračunavaju. Redovi se automatski ažuriraju pomoću legende boje zasnovane na status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ategorija" displayName="Kategorija" ref="B2:B13" totalsRowShown="0" headerRowDxfId="2" dataDxfId="1">
  <autoFilter ref="B2:B13" xr:uid="{00000000-0009-0000-0100-000004000000}"/>
  <tableColumns count="1">
    <tableColumn id="1" xr3:uid="{00000000-0010-0000-0100-000001000000}" name="Kategorija" dataDxfId="0"/>
  </tableColumns>
  <tableStyleInfo name="Lista zaduženja nastavnika" showFirstColumn="1" showLastColumn="0" showRowStripes="1" showColumnStripes="0"/>
  <extLst>
    <ext xmlns:x14="http://schemas.microsoft.com/office/spreadsheetml/2009/9/main" uri="{504A1905-F514-4f6f-8877-14C23A59335A}">
      <x14:table altTextSummary="Prilagodite kategorije u tabeli liste u radnom listu „Lista nastavnika“ tako što ćete umetnuti ili menjati kategorije u ovoj tabeli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3.7109375" style="5" customWidth="1"/>
    <col min="2" max="2" width="44" style="5" customWidth="1"/>
    <col min="3" max="3" width="21.5703125" style="5" customWidth="1"/>
    <col min="4" max="4" width="23.5703125" style="5" customWidth="1"/>
    <col min="5" max="5" width="24.7109375" style="5" customWidth="1"/>
    <col min="6" max="6" width="26.7109375" style="5" customWidth="1"/>
    <col min="7" max="7" width="24.7109375" style="5" customWidth="1"/>
    <col min="8" max="8" width="42.85546875" style="5" customWidth="1"/>
    <col min="9" max="9" width="3.7109375" style="5" customWidth="1"/>
    <col min="10" max="10" width="24.7109375" style="5" customWidth="1"/>
    <col min="11" max="16384" width="8.85546875" style="5"/>
  </cols>
  <sheetData>
    <row r="1" spans="1:10" ht="62.25" customHeight="1" x14ac:dyDescent="0.25">
      <c r="A1" s="2"/>
      <c r="B1" s="14" t="s">
        <v>0</v>
      </c>
      <c r="C1" s="14"/>
      <c r="D1" s="3" t="s">
        <v>16</v>
      </c>
      <c r="E1" s="15" t="s">
        <v>35</v>
      </c>
      <c r="F1" s="15"/>
      <c r="G1" s="15"/>
      <c r="H1" s="15"/>
      <c r="I1" s="15"/>
    </row>
    <row r="2" spans="1:10" s="4" customFormat="1" ht="42" customHeight="1" x14ac:dyDescent="0.25">
      <c r="B2" s="6" t="s">
        <v>1</v>
      </c>
      <c r="C2" s="6" t="s">
        <v>10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26</v>
      </c>
      <c r="I2" s="7"/>
    </row>
    <row r="3" spans="1:10" s="4" customFormat="1" ht="30" customHeight="1" x14ac:dyDescent="0.25">
      <c r="B3" s="8" t="s">
        <v>2</v>
      </c>
      <c r="C3" s="8" t="s">
        <v>11</v>
      </c>
      <c r="D3" s="11">
        <f ca="1">DATE(YEAR(TODAY()),MONTH(TODAY())-1,6)</f>
        <v>43196</v>
      </c>
      <c r="E3" s="11">
        <f ca="1">DATE(YEAR(TODAY()),MONTH(TODAY())-1,16)</f>
        <v>43206</v>
      </c>
      <c r="F3" s="12" t="str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/>
      </c>
      <c r="G3" s="8" t="s">
        <v>21</v>
      </c>
      <c r="H3" s="8"/>
      <c r="I3" s="7"/>
      <c r="J3" s="13" t="s">
        <v>27</v>
      </c>
    </row>
    <row r="4" spans="1:10" s="4" customFormat="1" ht="30" customHeight="1" x14ac:dyDescent="0.25">
      <c r="B4" s="8" t="s">
        <v>3</v>
      </c>
      <c r="C4" s="8" t="s">
        <v>12</v>
      </c>
      <c r="D4" s="11">
        <f ca="1">DATE(YEAR(TODAY()),MONTH(TODAY())-1,11)</f>
        <v>43201</v>
      </c>
      <c r="E4" s="11">
        <f ca="1">DATE(YEAR(TODAY()),MONTH(TODAY())-1,21)</f>
        <v>43211</v>
      </c>
      <c r="F4" s="12" t="str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/>
      </c>
      <c r="G4" s="8" t="s">
        <v>21</v>
      </c>
      <c r="H4" s="8"/>
      <c r="I4" s="7"/>
      <c r="J4" s="13"/>
    </row>
    <row r="5" spans="1:10" s="4" customFormat="1" ht="30" customHeight="1" x14ac:dyDescent="0.25">
      <c r="B5" s="8" t="s">
        <v>4</v>
      </c>
      <c r="C5" s="8" t="s">
        <v>13</v>
      </c>
      <c r="D5" s="11">
        <f ca="1">DATE(YEAR(TODAY()),MONTH(TODAY()-1),DAY(TODAY())-25)</f>
        <v>43205</v>
      </c>
      <c r="E5" s="11">
        <f ca="1">DATE(YEAR(TODAY()),MONTH(TODAY())-1,26)</f>
        <v>43216</v>
      </c>
      <c r="F5" s="12" t="str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/>
      </c>
      <c r="G5" s="8" t="s">
        <v>21</v>
      </c>
      <c r="H5" s="8"/>
      <c r="I5" s="7"/>
      <c r="J5" s="13"/>
    </row>
    <row r="6" spans="1:10" s="4" customFormat="1" ht="30" customHeight="1" x14ac:dyDescent="0.25">
      <c r="B6" s="8" t="s">
        <v>5</v>
      </c>
      <c r="C6" s="8" t="s">
        <v>12</v>
      </c>
      <c r="D6" s="11">
        <f ca="1">DATE(YEAR(TODAY()),MONTH(TODAY())-1,21)</f>
        <v>43211</v>
      </c>
      <c r="E6" s="11">
        <f ca="1">DATE(YEAR(TODAY()),MONTH(TODAY())-1,1)</f>
        <v>43191</v>
      </c>
      <c r="F6" s="12" t="str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/>
      </c>
      <c r="G6" s="8" t="s">
        <v>22</v>
      </c>
      <c r="H6" s="8"/>
      <c r="I6" s="7"/>
      <c r="J6" s="13"/>
    </row>
    <row r="7" spans="1:10" s="4" customFormat="1" ht="30" customHeight="1" x14ac:dyDescent="0.25">
      <c r="B7" s="8" t="s">
        <v>6</v>
      </c>
      <c r="C7" s="8" t="s">
        <v>14</v>
      </c>
      <c r="D7" s="11">
        <f ca="1">DATE(YEAR(TODAY()),MONTH(TODAY())-1,26)</f>
        <v>43216</v>
      </c>
      <c r="E7" s="11">
        <f ca="1">TODAY()-5</f>
        <v>43225</v>
      </c>
      <c r="F7" s="12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>-5</v>
      </c>
      <c r="G7" s="8" t="s">
        <v>23</v>
      </c>
      <c r="H7" s="8"/>
      <c r="I7" s="7"/>
      <c r="J7" s="13"/>
    </row>
    <row r="8" spans="1:10" s="4" customFormat="1" ht="30" customHeight="1" x14ac:dyDescent="0.25">
      <c r="B8" s="8" t="s">
        <v>7</v>
      </c>
      <c r="C8" s="8" t="s">
        <v>15</v>
      </c>
      <c r="D8" s="11">
        <f ca="1">DATE(YEAR(TODAY()),MONTH(TODAY()),1)</f>
        <v>43221</v>
      </c>
      <c r="E8" s="11">
        <f ca="1">TODAY()</f>
        <v>43230</v>
      </c>
      <c r="F8" s="12" t="str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/>
      </c>
      <c r="G8" s="8" t="s">
        <v>24</v>
      </c>
      <c r="H8" s="8"/>
    </row>
    <row r="9" spans="1:10" s="4" customFormat="1" ht="30" customHeight="1" x14ac:dyDescent="0.25">
      <c r="B9" s="8" t="s">
        <v>8</v>
      </c>
      <c r="C9" s="8" t="s">
        <v>11</v>
      </c>
      <c r="D9" s="11">
        <f ca="1">DATE(YEAR(TODAY()),MONTH(TODAY()),7)</f>
        <v>43227</v>
      </c>
      <c r="E9" s="11">
        <f ca="1">DATE(YEAR(TODAY()),MONTH(TODAY()),17)</f>
        <v>43237</v>
      </c>
      <c r="F9" s="12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>7</v>
      </c>
      <c r="G9" s="8" t="s">
        <v>25</v>
      </c>
      <c r="H9" s="8"/>
      <c r="I9" s="7"/>
    </row>
    <row r="10" spans="1:10" s="4" customFormat="1" ht="30" customHeight="1" x14ac:dyDescent="0.25">
      <c r="B10" s="8" t="s">
        <v>9</v>
      </c>
      <c r="C10" s="8" t="s">
        <v>12</v>
      </c>
      <c r="D10" s="11">
        <f ca="1">DATE(YEAR(TODAY()),MONTH(TODAY()),11)</f>
        <v>43231</v>
      </c>
      <c r="E10" s="11">
        <f ca="1">DATE(YEAR(TODAY()),MONTH(TODAY()),10)</f>
        <v>43230</v>
      </c>
      <c r="F10" s="12">
        <f ca="1">IFERROR(IF(COUNT(Lista[[#This Row],[DATUM POČETKA]]:Lista[[#This Row],[KRAJNJI ROK]])&lt;&gt;2,"",IF(OR(Lista[[#This Row],[STATUS]]="Dovršeno",Lista[[#This Row],[STATUS]]="Otkazano",Lista[[#This Row],[STATUS]]="Na čekanju"),"",Lista[[#This Row],[KRAJNJI ROK]]-TODAY())),"")</f>
        <v>0</v>
      </c>
      <c r="G10" s="8" t="s">
        <v>25</v>
      </c>
      <c r="H10" s="8"/>
      <c r="I10" s="7"/>
    </row>
  </sheetData>
  <mergeCells count="3">
    <mergeCell ref="J3:J7"/>
    <mergeCell ref="B1:C1"/>
    <mergeCell ref="E1:I1"/>
  </mergeCells>
  <conditionalFormatting sqref="B3:H10">
    <cfRule type="expression" dxfId="16" priority="43">
      <formula>$G3="Istekao rok"</formula>
    </cfRule>
    <cfRule type="expression" dxfId="15" priority="44">
      <formula>$G3="Otkazano"</formula>
    </cfRule>
    <cfRule type="expression" dxfId="14" priority="45">
      <formula>$G3="Na čekanju"</formula>
    </cfRule>
    <cfRule type="expression" dxfId="13" priority="46">
      <formula>$G3="Danas je krajnji rok"</formula>
    </cfRule>
    <cfRule type="expression" dxfId="12" priority="47">
      <formula>$G3="U toku"</formula>
    </cfRule>
    <cfRule type="expression" dxfId="11" priority="48">
      <formula>$G3="Dovršeno"</formula>
    </cfRule>
    <cfRule type="expression" dxfId="10" priority="49">
      <formula>($F3=0)*($F3&lt;&gt;"")*(LEN(#REF!)=0)*(($G3="")+($G3="U toku"))</formula>
    </cfRule>
    <cfRule type="expression" dxfId="9" priority="50">
      <formula>($F3&lt;0)*(LEN(#REF!)=0)*(($G3="")+($G3="U toku"))</formula>
    </cfRule>
  </conditionalFormatting>
  <dataValidations count="12">
    <dataValidation type="list" errorStyle="warning" allowBlank="1" showInputMessage="1" showErrorMessage="1" error="Izaberite kategoriju sa liste. Unesite novu kategoriju u radni list „Podaci liste“. Izaberite stavku OTKAŽI, pritisnite kombinaciju tastera ALT + STRELICA NADOLE za opcije, a zatim tastere STRELICA NADOLE i ENTER da biste napravili izbor" sqref="C3:C10" xr:uid="{00000000-0002-0000-0000-000000000000}">
      <formula1>Kategorije</formula1>
    </dataValidation>
    <dataValidation type="list" errorStyle="warning" allowBlank="1" showInputMessage="1" showErrorMessage="1" error="Izaberite status sa liste. Izaberite stavku OTKAŽI, pritisnite kombinaciju tastera ALT + STRELICA NADOLE za opcije, a zatim tastere STRELICA NADOLE i ENTER da biste napravili izbor" sqref="G3:G10" xr:uid="{00000000-0002-0000-0000-000001000000}">
      <formula1>"Nije započeto, U toku, Danas je krajnji rok, Na čekanju, Dovršeno, Otkazano, Istekao rok"</formula1>
    </dataValidation>
    <dataValidation allowBlank="1" showInputMessage="1" showErrorMessage="1" prompt="Unesite napomene u ovu kolonu, ispod ovog naslova" sqref="H2" xr:uid="{00000000-0002-0000-0000-000002000000}"/>
    <dataValidation allowBlank="1" showInputMessage="1" showErrorMessage="1" prompt="Unesite krajnji rok u ovu kolonu, ispod ovog naslova. Koristite filter naslova da biste filtrirali po datumu, npr. izaberite filter datuma, a zatim izaberite stavku „Ovaj mesec“ da biste videli sve stavke za trenutni mesec" sqref="E2" xr:uid="{00000000-0002-0000-0000-000003000000}"/>
    <dataValidation allowBlank="1" showInputMessage="1" showErrorMessage="1" prompt="Unesite stavku u ovu kolonu, ispod ovog naslova. Koristite filtere naslova da biste pronašli određene stavke" sqref="B2" xr:uid="{00000000-0002-0000-0000-000004000000}"/>
    <dataValidation allowBlank="1" showInputMessage="1" showErrorMessage="1" prompt="Unesite datum početka u ovu kolonu, ispod ovog naslova." sqref="D2" xr:uid="{00000000-0002-0000-0000-000005000000}"/>
    <dataValidation allowBlank="1" showInputMessage="1" showErrorMessage="1" prompt="„Preostalo dana“ automatski se izračunava od danas do krajnjeg roka u ovoj koloni u okviru ovog naslova" sqref="F2" xr:uid="{00000000-0002-0000-0000-000006000000}"/>
    <dataValidation allowBlank="1" showInputMessage="1" showErrorMessage="1" prompt="Izaberite kategoriju u koloni ispod naslova. Unesite novu kategoriju u radni list „Podaci liste“. Pritisnite tastere ALT+STRELICA NADOLE za opcije, a zatim tastere STRELICA NADOLE i ENTER da biste napravili izbor" sqref="C2" xr:uid="{00000000-0002-0000-0000-000007000000}"/>
    <dataValidation allowBlank="1" showInputMessage="1" showErrorMessage="1" prompt="Izaberite status u ovoj koloni, ispod ovog naslova. Pritisnite tastere ALT+STRELICA NADOLE za opcije, a zatim tastere STRELICA NADOLE i ENTER da biste napravili izbor" sqref="G2" xr:uid="{00000000-0002-0000-0000-000008000000}"/>
    <dataValidation allowBlank="1" showInputMessage="1" showErrorMessage="1" prompt="Kreirajte listu zaduženja nastavnika na ovom radnom listu. Unesite detalje u tabelu „Lista“ na ovom radnom listu. Izaberite ćeliju D1 da biste otišli na radni list „Podaci liste“ Modul za sečenje statusa je u ćeliji J3" sqref="A1" xr:uid="{00000000-0002-0000-0000-000009000000}"/>
    <dataValidation allowBlank="1" showInputMessage="1" showErrorMessage="1" prompt="Naslov radnog lista u ovoj ćeliji. Navigaciona veza ka radnom listu „Podaci liste“ je u ćeliji sa desne strane. Redovi u tabeli ispod automatski se ažuriraju na osnovu statusa. Legenda je sa desne strane" sqref="B1:C1" xr:uid="{00000000-0002-0000-0000-00000A000000}"/>
    <dataValidation allowBlank="1" showInputMessage="1" showErrorMessage="1" prompt="Izaberite da biste otišli na radni list „Podaci liste“. Legenda boja se nalazi u ćeliji u sa desne strane" sqref="D1" xr:uid="{00000000-0002-0000-0000-00000B000000}"/>
  </dataValidations>
  <hyperlinks>
    <hyperlink ref="D1" location="' Lista podataka'!A1" tooltip="Izaberite da biste otišli na radni list „Podaci liste“" display="Lista podataka" xr:uid="{00000000-0004-0000-00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3.7109375" style="5" customWidth="1"/>
    <col min="2" max="2" width="52.140625" style="5" customWidth="1"/>
    <col min="3" max="3" width="22" style="5" customWidth="1"/>
    <col min="4" max="4" width="3.7109375" style="5" customWidth="1"/>
    <col min="5" max="16384" width="9.140625" style="5"/>
  </cols>
  <sheetData>
    <row r="1" spans="1:4" ht="62.25" customHeight="1" x14ac:dyDescent="0.25">
      <c r="A1" s="2"/>
      <c r="B1" s="9" t="s">
        <v>16</v>
      </c>
      <c r="C1" s="3" t="s">
        <v>0</v>
      </c>
      <c r="D1" s="2"/>
    </row>
    <row r="2" spans="1:4" ht="42" customHeight="1" x14ac:dyDescent="0.25">
      <c r="B2" s="1" t="s">
        <v>28</v>
      </c>
    </row>
    <row r="3" spans="1:4" ht="30" customHeight="1" x14ac:dyDescent="0.25">
      <c r="B3" s="5" t="s">
        <v>11</v>
      </c>
    </row>
    <row r="4" spans="1:4" ht="30" customHeight="1" x14ac:dyDescent="0.25">
      <c r="B4" s="5" t="s">
        <v>12</v>
      </c>
    </row>
    <row r="5" spans="1:4" ht="30" customHeight="1" x14ac:dyDescent="0.25">
      <c r="B5" s="5" t="s">
        <v>29</v>
      </c>
    </row>
    <row r="6" spans="1:4" ht="30" customHeight="1" x14ac:dyDescent="0.25">
      <c r="B6" s="5" t="s">
        <v>15</v>
      </c>
    </row>
    <row r="7" spans="1:4" ht="30" customHeight="1" x14ac:dyDescent="0.25">
      <c r="B7" s="5" t="s">
        <v>30</v>
      </c>
    </row>
    <row r="8" spans="1:4" ht="30" customHeight="1" x14ac:dyDescent="0.25">
      <c r="B8" s="5" t="s">
        <v>14</v>
      </c>
    </row>
    <row r="9" spans="1:4" ht="30" customHeight="1" x14ac:dyDescent="0.25">
      <c r="B9" s="5" t="s">
        <v>31</v>
      </c>
    </row>
    <row r="10" spans="1:4" ht="30" customHeight="1" x14ac:dyDescent="0.25">
      <c r="B10" s="5" t="s">
        <v>32</v>
      </c>
    </row>
    <row r="11" spans="1:4" ht="30" customHeight="1" x14ac:dyDescent="0.25">
      <c r="B11" s="5" t="s">
        <v>33</v>
      </c>
    </row>
    <row r="12" spans="1:4" ht="30" customHeight="1" x14ac:dyDescent="0.25">
      <c r="B12" s="5" t="s">
        <v>34</v>
      </c>
    </row>
    <row r="13" spans="1:4" ht="30" customHeight="1" x14ac:dyDescent="0.25">
      <c r="B13" s="10" t="s">
        <v>13</v>
      </c>
    </row>
  </sheetData>
  <dataValidations count="4">
    <dataValidation allowBlank="1" showInputMessage="1" showErrorMessage="1" prompt="Izaberite da biste prešli na radni list „Lista nastavnika“" sqref="C1" xr:uid="{00000000-0002-0000-0100-000000000000}"/>
    <dataValidation allowBlank="1" showInputMessage="1" showErrorMessage="1" prompt="Naslov radnog lista u ovoj ćeliji. Navigaciona veza ka radnom listu „Lista nastavnika“ je u ćeliji sa desne strane" sqref="B1" xr:uid="{00000000-0002-0000-0100-000001000000}"/>
    <dataValidation allowBlank="1" showInputMessage="1" showErrorMessage="1" prompt="Kategorije su u ovoj koloni, ispod naslova." sqref="B2" xr:uid="{00000000-0002-0000-0100-000002000000}"/>
    <dataValidation allowBlank="1" showInputMessage="1" showErrorMessage="1" prompt="Prilagodite kategorije u tabeli liste u radnom listu „Lista nastavnika“ tako što ćete umetnuti ili menjati kategorije u tabeli „Kategorije“ u ovom radnom listu" sqref="A1" xr:uid="{00000000-0002-0000-0100-000003000000}"/>
  </dataValidations>
  <hyperlinks>
    <hyperlink ref="C1" location="'Lista nastavnika'!A1" tooltip="Izaberite da biste prešli na radni list „Lista nastavnika“" display="Lista nastavnika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HeadingPairs>
  <TitlesOfParts>
    <vt:vector size="7" baseType="lpstr">
      <vt:lpstr>Lista nastavnika</vt:lpstr>
      <vt:lpstr> Lista podataka</vt:lpstr>
      <vt:lpstr>Kategorije</vt:lpstr>
      <vt:lpstr>' Lista podataka'!Naslovi_štampanja</vt:lpstr>
      <vt:lpstr>'Lista nastavnika'!Naslovi_štampanja</vt:lpstr>
      <vt:lpstr>NaslovKolone1</vt:lpstr>
      <vt:lpstr>NaslovKolone2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2017-10-21T03:35:55Z</dcterms:created>
  <dcterms:modified xsi:type="dcterms:W3CDTF">2018-05-11T06:28:59Z</dcterms:modified>
</cp:coreProperties>
</file>