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30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RL\Desktop\12\"/>
    </mc:Choice>
  </mc:AlternateContent>
  <bookViews>
    <workbookView xWindow="0" yWindow="0" windowWidth="19440" windowHeight="12570"/>
  </bookViews>
  <sheets>
    <sheet name="Lista „Uraditi“ za projekat 1" sheetId="1" r:id="rId1"/>
    <sheet name="Postavke &amp; Izračunavanja" sheetId="2" r:id="rId2"/>
  </sheets>
  <definedNames>
    <definedName name="Istaknute_aktivnosti">'Lista „Uraditi“ za projekat 1'!$G$6</definedName>
    <definedName name="lstToDoHighlights">'Postavke &amp; Izračunavanja'!$E$5:$E$15</definedName>
    <definedName name="Odštampaj_oblast" localSheetId="0">Print_Area_Reset</definedName>
    <definedName name="Print_Area_Reset">OFFSET('Lista „Uraditi“ za projekat 1'!$A:$H,0,0,COUNTA('Lista „Uraditi“ za projekat 1'!$B:$B)+5)</definedName>
    <definedName name="valHEnd">'Postavke &amp; Izračunavanja'!$C$19</definedName>
    <definedName name="valHStart">'Postavke &amp; Izračunavanja'!$C$18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0" i="1"/>
  <c r="E5" i="2" l="1"/>
  <c r="E15" i="2"/>
  <c r="E6" i="1"/>
  <c r="C12" i="1"/>
  <c r="D17" i="2"/>
  <c r="C18" i="1" l="1"/>
  <c r="C16" i="1"/>
  <c r="C15" i="1"/>
  <c r="C14" i="1"/>
  <c r="C13" i="1"/>
  <c r="C17" i="1"/>
  <c r="C10" i="1"/>
  <c r="C11" i="1"/>
  <c r="C10" i="2"/>
  <c r="C9" i="2"/>
  <c r="D9" i="2" s="1"/>
  <c r="C8" i="2"/>
  <c r="C7" i="2"/>
  <c r="E11" i="2" l="1"/>
  <c r="C15" i="2" l="1"/>
  <c r="E10" i="2"/>
  <c r="C14" i="2"/>
  <c r="C13" i="2"/>
  <c r="C12" i="2"/>
  <c r="D7" i="2"/>
  <c r="E7" i="2" s="1"/>
  <c r="D10" i="2"/>
  <c r="E9" i="2"/>
  <c r="D8" i="2"/>
  <c r="E8" i="2" s="1"/>
  <c r="D15" i="2" l="1"/>
  <c r="D14" i="2"/>
  <c r="E14" i="2" s="1"/>
  <c r="D13" i="2"/>
  <c r="E13" i="2" s="1"/>
  <c r="D12" i="2"/>
  <c r="E12" i="2" s="1"/>
  <c r="C17" i="2" l="1"/>
  <c r="E17" i="2" l="1"/>
  <c r="C18" i="2" s="1"/>
  <c r="C19" i="2" l="1"/>
</calcChain>
</file>

<file path=xl/sharedStrings.xml><?xml version="1.0" encoding="utf-8"?>
<sst xmlns="http://schemas.openxmlformats.org/spreadsheetml/2006/main" count="46" uniqueCount="42">
  <si>
    <t>% gotovo</t>
  </si>
  <si>
    <t>Aktivnost</t>
  </si>
  <si>
    <t>Napomene</t>
  </si>
  <si>
    <t>Budžet</t>
  </si>
  <si>
    <t>Planiranje</t>
  </si>
  <si>
    <t>Priprema</t>
  </si>
  <si>
    <t>Papirologija</t>
  </si>
  <si>
    <t>Predaja</t>
  </si>
  <si>
    <t>Praćenje</t>
  </si>
  <si>
    <t>Tok</t>
  </si>
  <si>
    <t>Istaknuti početak</t>
  </si>
  <si>
    <t>Istaknuti kraj</t>
  </si>
  <si>
    <t>Zadatak A</t>
  </si>
  <si>
    <t>Zadatak B</t>
  </si>
  <si>
    <t>Zadatak C</t>
  </si>
  <si>
    <t>Zadatak D</t>
  </si>
  <si>
    <t>Početak nakon završetka zadatka B</t>
  </si>
  <si>
    <t>Treba biti dovršeno do:</t>
  </si>
  <si>
    <t>Krajnji rok:</t>
  </si>
  <si>
    <t>Katarina Ilić</t>
  </si>
  <si>
    <t>Krajnji rok</t>
  </si>
  <si>
    <t>Istaknute aktivnosti</t>
  </si>
  <si>
    <t>Tabele ispod čuvaju postavke i izračunavanja za padajuću listu „Istaknute Aktivnosti“. Unošenje bilo kakvih promena može dovesti do grešaka ili smanjenja funkcionalnosti.</t>
  </si>
  <si>
    <t xml:space="preserve">     Ova sedmica</t>
  </si>
  <si>
    <t xml:space="preserve">     Ovaj mesec</t>
  </si>
  <si>
    <t xml:space="preserve">     Ovaj kvartal</t>
  </si>
  <si>
    <t xml:space="preserve">     Ova godina</t>
  </si>
  <si>
    <t xml:space="preserve">     Prethodna sedmica</t>
  </si>
  <si>
    <t xml:space="preserve">     Prethodni mesec</t>
  </si>
  <si>
    <t xml:space="preserve">     Prethodni kvartal</t>
  </si>
  <si>
    <t xml:space="preserve">     Prethodni kvartal</t>
  </si>
  <si>
    <t>Krajnji rok:</t>
  </si>
  <si>
    <t>Interval:</t>
  </si>
  <si>
    <t>Početak:</t>
  </si>
  <si>
    <t>Kraj:</t>
  </si>
  <si>
    <t>Bez isticanja</t>
  </si>
  <si>
    <t xml:space="preserve"> </t>
  </si>
  <si>
    <t>Projekat 1</t>
  </si>
  <si>
    <t>Lista stvari koje treba uraditi u okviru projekta</t>
  </si>
  <si>
    <t xml:space="preserve">     Ove sedmice [18. jun - 24. jun]</t>
  </si>
  <si>
    <t>Izabrano isticanje:</t>
  </si>
  <si>
    <t>Postavke isticanja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</si>
</sst>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F800]dddd\,\ mmmm\ dd\,\ yyyy"/>
    <numFmt numFmtId="166" formatCode="#,##0.00\ &quot;Din.&quot;"/>
  </numFmts>
  <fonts count="10" x14ac:knownFonts="1">
    <font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22"/>
      <color theme="0"/>
      <name val="Georgia"/>
      <family val="2"/>
      <scheme val="major"/>
    </font>
    <font>
      <b/>
      <sz val="18"/>
      <color theme="0"/>
      <name val="Georgia"/>
      <family val="1"/>
      <scheme val="major"/>
    </font>
    <font>
      <sz val="10"/>
      <color theme="0"/>
      <name val="Tahoma"/>
      <family val="2"/>
      <scheme val="minor"/>
    </font>
    <font>
      <b/>
      <sz val="11"/>
      <color theme="4" tint="-0.499984740745262"/>
      <name val="Tahoma"/>
      <family val="2"/>
      <scheme val="minor"/>
    </font>
    <font>
      <b/>
      <sz val="26"/>
      <color theme="0"/>
      <name val="Georgia"/>
      <family val="2"/>
      <scheme val="major"/>
    </font>
    <font>
      <b/>
      <sz val="10"/>
      <color theme="0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2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0">
    <xf numFmtId="0" fontId="0" fillId="2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3" borderId="0" xfId="0" applyFill="1"/>
    <xf numFmtId="0" fontId="0" fillId="2" borderId="0" xfId="0" applyFill="1" applyBorder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2" fillId="2" borderId="0" xfId="0" applyFont="1" applyFill="1" applyBorder="1" applyAlignment="1"/>
    <xf numFmtId="0" fontId="4" fillId="2" borderId="0" xfId="3" applyFill="1" applyBorder="1" applyAlignment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left" vertical="center" indent="1"/>
    </xf>
    <xf numFmtId="9" fontId="0" fillId="2" borderId="0" xfId="2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 indent="1"/>
    </xf>
    <xf numFmtId="165" fontId="6" fillId="5" borderId="1" xfId="0" applyNumberFormat="1" applyFont="1" applyFill="1" applyBorder="1" applyAlignment="1">
      <alignment horizontal="left" vertical="center" indent="1"/>
    </xf>
    <xf numFmtId="0" fontId="6" fillId="5" borderId="1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165" fontId="6" fillId="2" borderId="1" xfId="0" applyNumberFormat="1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165" fontId="6" fillId="4" borderId="1" xfId="0" applyNumberFormat="1" applyFont="1" applyFill="1" applyBorder="1" applyAlignment="1">
      <alignment horizontal="left" vertical="center" indent="1"/>
    </xf>
    <xf numFmtId="0" fontId="8" fillId="2" borderId="0" xfId="3" applyFont="1" applyFill="1"/>
    <xf numFmtId="0" fontId="3" fillId="2" borderId="0" xfId="0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/>
    <xf numFmtId="0" fontId="9" fillId="2" borderId="0" xfId="0" applyFont="1" applyFill="1" applyBorder="1" applyAlignment="1">
      <alignment horizontal="left" vertical="center" indent="1"/>
    </xf>
    <xf numFmtId="165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0" fontId="9" fillId="5" borderId="0" xfId="0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left" vertical="center" indent="1"/>
    </xf>
    <xf numFmtId="166" fontId="0" fillId="2" borderId="0" xfId="1" applyNumberFormat="1" applyFont="1" applyFill="1" applyBorder="1" applyAlignment="1">
      <alignment horizontal="center" vertical="center"/>
    </xf>
    <xf numFmtId="0" fontId="5" fillId="2" borderId="0" xfId="4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</cellXfs>
  <cellStyles count="5">
    <cellStyle name="Naslov" xfId="3" builtinId="15" customBuiltin="1"/>
    <cellStyle name="Naslov 1" xfId="4" builtinId="16" customBuiltin="1"/>
    <cellStyle name="Normalan" xfId="0" builtinId="0" customBuiltin="1"/>
    <cellStyle name="Procenat" xfId="2" builtinId="5"/>
    <cellStyle name="Valuta" xfId="1" builtinId="4"/>
  </cellStyles>
  <dxfs count="13"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numFmt numFmtId="166" formatCode="#,##0.00\ &quot;Din.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theme="4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4" tint="-0.499984740745262"/>
      </font>
      <fill>
        <patternFill>
          <bgColor theme="4"/>
        </patternFill>
      </fill>
    </dxf>
    <dxf>
      <font>
        <color theme="0"/>
      </font>
      <border>
        <bottom/>
        <vertical style="thin">
          <color theme="4" tint="-0.499984740745262"/>
        </vertical>
      </border>
    </dxf>
  </dxfs>
  <tableStyles count="1" defaultTableStyle="Project To Do List" defaultPivotStyle="PivotStyleLight16">
    <tableStyle name="Project To Do List" pivot="0" count="5">
      <tableStyleElement type="wholeTable" dxfId="12"/>
      <tableStyleElement type="headerRow" dxfId="11"/>
      <tableStyleElement type="total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66674</xdr:rowOff>
    </xdr:from>
    <xdr:to>
      <xdr:col>10</xdr:col>
      <xdr:colOff>352425</xdr:colOff>
      <xdr:row>12</xdr:row>
      <xdr:rowOff>66675</xdr:rowOff>
    </xdr:to>
    <xdr:sp macro="" textlink="">
      <xdr:nvSpPr>
        <xdr:cNvPr id="5" name="Savet za filtriranje ili sortiranje" descr="Click the drop down arrows in the table header row to filter or sort your project information" title="Tip"/>
        <xdr:cNvSpPr/>
      </xdr:nvSpPr>
      <xdr:spPr>
        <a:xfrm>
          <a:off x="7924800" y="2076449"/>
          <a:ext cx="1543050" cy="952501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2700"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chemeClr val="accent1">
                  <a:lumMod val="50000"/>
                </a:schemeClr>
              </a:solidFill>
            </a:rPr>
            <a:t>SAVET: </a:t>
          </a:r>
          <a:r>
            <a:rPr lang="en-US" sz="1000" b="0">
              <a:solidFill>
                <a:schemeClr val="accent1">
                  <a:lumMod val="50000"/>
                </a:schemeClr>
              </a:solidFill>
            </a:rPr>
            <a:t>Kliknite na padajuće strelice u zaglavlju tabele da biste filtrirali ili sortirali informacije o projektu. 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ToDoList" displayName="tblToDoList" ref="B9:G18">
  <autoFilter ref="B9:G18"/>
  <tableColumns count="6">
    <tableColumn id="2" name="Aktivnost" totalsRowDxfId="6"/>
    <tableColumn id="7" name="Krajnji rok" totalsRowDxfId="5"/>
    <tableColumn id="4" name="Budžet" dataDxfId="4" totalsRowDxfId="3"/>
    <tableColumn id="1" name="% gotovo" totalsRowDxfId="2"/>
    <tableColumn id="6" name="Tok" totalsRowDxfId="1">
      <calculatedColumnFormula>tblToDoList[[#This Row],[% gotovo]]</calculatedColumnFormula>
    </tableColumn>
    <tableColumn id="5" name="Napomene" totalsRowDxfId="0"/>
  </tableColumns>
  <tableStyleInfo name="Project To Do List" showFirstColumn="0" showLastColumn="0" showRowStripes="1" showColumnStripes="0"/>
  <extLst>
    <ext xmlns:x14="http://schemas.microsoft.com/office/spreadsheetml/2009/9/main" uri="{504A1905-F514-4f6f-8877-14C23A59335A}">
      <x14:table altText="Lista stvari koje treba uraditi u vezi projekta" altTextSummary="Skladišti informacije o projektu kao što su aktivnost, krajnji rok, budžet, % gotovog, napredak i napomene. "/>
    </ext>
  </extLst>
</table>
</file>

<file path=xl/theme/theme1.xml><?xml version="1.0" encoding="utf-8"?>
<a:theme xmlns:a="http://schemas.openxmlformats.org/drawingml/2006/main" name="Office Theme">
  <a:themeElements>
    <a:clrScheme name="Project 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DA3B8"/>
      </a:accent1>
      <a:accent2>
        <a:srgbClr val="FFCC00"/>
      </a:accent2>
      <a:accent3>
        <a:srgbClr val="E68102"/>
      </a:accent3>
      <a:accent4>
        <a:srgbClr val="27C760"/>
      </a:accent4>
      <a:accent5>
        <a:srgbClr val="E5629E"/>
      </a:accent5>
      <a:accent6>
        <a:srgbClr val="9D7EBC"/>
      </a:accent6>
      <a:hlink>
        <a:srgbClr val="0072FF"/>
      </a:hlink>
      <a:folHlink>
        <a:srgbClr val="9D7EBC"/>
      </a:folHlink>
    </a:clrScheme>
    <a:fontScheme name="Project To Do List">
      <a:majorFont>
        <a:latin typeface="Georgi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H18"/>
  <sheetViews>
    <sheetView showGridLines="0" tabSelected="1" workbookViewId="0"/>
  </sheetViews>
  <sheetFormatPr defaultRowHeight="18.75" customHeight="1" x14ac:dyDescent="0.2"/>
  <cols>
    <col min="1" max="1" width="4" style="1" customWidth="1"/>
    <col min="2" max="2" width="20.42578125" style="1" customWidth="1"/>
    <col min="3" max="3" width="15" style="1" customWidth="1"/>
    <col min="4" max="4" width="14.5703125" style="1" customWidth="1"/>
    <col min="5" max="6" width="15" style="1" customWidth="1"/>
    <col min="7" max="7" width="32" style="1" customWidth="1"/>
    <col min="8" max="8" width="4" style="1" customWidth="1"/>
    <col min="9" max="9" width="7.5703125" style="1" customWidth="1"/>
    <col min="10" max="16384" width="9.140625" style="1"/>
  </cols>
  <sheetData>
    <row r="1" spans="2:8" ht="18.75" customHeight="1" x14ac:dyDescent="0.2">
      <c r="H1" s="1" t="s">
        <v>36</v>
      </c>
    </row>
    <row r="2" spans="2:8" ht="4.5" customHeight="1" x14ac:dyDescent="0.2">
      <c r="B2" s="3"/>
      <c r="C2" s="3"/>
      <c r="D2" s="3"/>
      <c r="E2" s="3"/>
      <c r="F2" s="3"/>
      <c r="G2" s="3"/>
      <c r="H2" s="1" t="s">
        <v>36</v>
      </c>
    </row>
    <row r="3" spans="2:8" ht="35.25" customHeight="1" x14ac:dyDescent="0.45">
      <c r="B3" s="26" t="s">
        <v>38</v>
      </c>
    </row>
    <row r="5" spans="2:8" ht="18.75" customHeight="1" x14ac:dyDescent="0.2">
      <c r="B5" s="6" t="s">
        <v>17</v>
      </c>
      <c r="E5" s="6" t="s">
        <v>18</v>
      </c>
      <c r="G5" s="5" t="s">
        <v>21</v>
      </c>
    </row>
    <row r="6" spans="2:8" s="2" customFormat="1" ht="19.5" customHeight="1" x14ac:dyDescent="0.2">
      <c r="B6" s="29" t="s">
        <v>19</v>
      </c>
      <c r="C6" s="11"/>
      <c r="D6" s="12"/>
      <c r="E6" s="28">
        <f ca="1">TODAY()+95</f>
        <v>41301</v>
      </c>
      <c r="F6" s="11"/>
      <c r="G6" s="27" t="s">
        <v>39</v>
      </c>
    </row>
    <row r="8" spans="2:8" s="2" customFormat="1" ht="24" customHeight="1" x14ac:dyDescent="0.2">
      <c r="B8" s="38" t="s">
        <v>37</v>
      </c>
      <c r="C8" s="38"/>
      <c r="D8" s="1"/>
      <c r="E8" s="1"/>
      <c r="F8" s="1"/>
      <c r="G8" s="1"/>
    </row>
    <row r="9" spans="2:8" ht="18.75" customHeight="1" x14ac:dyDescent="0.2">
      <c r="B9" s="13" t="s">
        <v>1</v>
      </c>
      <c r="C9" s="13" t="s">
        <v>20</v>
      </c>
      <c r="D9" s="14" t="s">
        <v>3</v>
      </c>
      <c r="E9" s="14" t="s">
        <v>0</v>
      </c>
      <c r="F9" s="13" t="s">
        <v>9</v>
      </c>
      <c r="G9" s="13" t="s">
        <v>2</v>
      </c>
      <c r="H9" s="1" t="s">
        <v>36</v>
      </c>
    </row>
    <row r="10" spans="2:8" ht="18.75" customHeight="1" x14ac:dyDescent="0.2">
      <c r="B10" s="13" t="s">
        <v>4</v>
      </c>
      <c r="C10" s="15">
        <f t="shared" ref="C10" ca="1" si="0">TODAY()-90</f>
        <v>41116</v>
      </c>
      <c r="D10" s="37">
        <v>476</v>
      </c>
      <c r="E10" s="16">
        <v>0.25</v>
      </c>
      <c r="F10" s="16">
        <f>tblToDoList[[#This Row],[% gotovo]]</f>
        <v>0.25</v>
      </c>
      <c r="G10" s="13"/>
    </row>
    <row r="11" spans="2:8" ht="18.75" customHeight="1" x14ac:dyDescent="0.2">
      <c r="B11" s="13" t="s">
        <v>5</v>
      </c>
      <c r="C11" s="15">
        <f ca="1">TODAY()-2</f>
        <v>41204</v>
      </c>
      <c r="D11" s="37">
        <v>301</v>
      </c>
      <c r="E11" s="16">
        <v>0.1</v>
      </c>
      <c r="F11" s="16">
        <f>tblToDoList[[#This Row],[% gotovo]]</f>
        <v>0.1</v>
      </c>
      <c r="G11" s="13"/>
    </row>
    <row r="12" spans="2:8" ht="18.75" customHeight="1" x14ac:dyDescent="0.2">
      <c r="B12" s="13" t="s">
        <v>12</v>
      </c>
      <c r="C12" s="15">
        <f ca="1">TODAY()-7</f>
        <v>41199</v>
      </c>
      <c r="D12" s="37">
        <v>429</v>
      </c>
      <c r="E12" s="16">
        <v>0</v>
      </c>
      <c r="F12" s="16">
        <f>tblToDoList[[#This Row],[% gotovo]]</f>
        <v>0</v>
      </c>
      <c r="G12" s="13"/>
    </row>
    <row r="13" spans="2:8" ht="18.75" customHeight="1" x14ac:dyDescent="0.2">
      <c r="B13" s="13" t="s">
        <v>13</v>
      </c>
      <c r="C13" s="15">
        <f ca="1">TODAY()+20</f>
        <v>41226</v>
      </c>
      <c r="D13" s="37">
        <v>332</v>
      </c>
      <c r="E13" s="16">
        <v>0.7</v>
      </c>
      <c r="F13" s="16">
        <f>tblToDoList[[#This Row],[% gotovo]]</f>
        <v>0.7</v>
      </c>
      <c r="G13" s="13"/>
    </row>
    <row r="14" spans="2:8" ht="18.75" customHeight="1" x14ac:dyDescent="0.2">
      <c r="B14" s="13" t="s">
        <v>14</v>
      </c>
      <c r="C14" s="15">
        <f ca="1">TODAY()+40</f>
        <v>41246</v>
      </c>
      <c r="D14" s="37">
        <v>471</v>
      </c>
      <c r="E14" s="16">
        <v>0.1</v>
      </c>
      <c r="F14" s="16">
        <f>tblToDoList[[#This Row],[% gotovo]]</f>
        <v>0.1</v>
      </c>
      <c r="G14" s="13"/>
    </row>
    <row r="15" spans="2:8" ht="18.75" customHeight="1" x14ac:dyDescent="0.2">
      <c r="B15" s="13" t="s">
        <v>15</v>
      </c>
      <c r="C15" s="15">
        <f ca="1">TODAY()+45</f>
        <v>41251</v>
      </c>
      <c r="D15" s="37">
        <v>418</v>
      </c>
      <c r="E15" s="16">
        <v>1</v>
      </c>
      <c r="F15" s="16">
        <f>tblToDoList[[#This Row],[% gotovo]]</f>
        <v>1</v>
      </c>
      <c r="G15" s="13"/>
    </row>
    <row r="16" spans="2:8" ht="18.75" customHeight="1" x14ac:dyDescent="0.2">
      <c r="B16" s="13" t="s">
        <v>6</v>
      </c>
      <c r="C16" s="15">
        <f ca="1">TODAY()+55</f>
        <v>41261</v>
      </c>
      <c r="D16" s="37">
        <v>150</v>
      </c>
      <c r="E16" s="16">
        <v>0</v>
      </c>
      <c r="F16" s="16">
        <f>tblToDoList[[#This Row],[% gotovo]]</f>
        <v>0</v>
      </c>
      <c r="G16" s="13" t="s">
        <v>16</v>
      </c>
    </row>
    <row r="17" spans="2:7" ht="18.75" customHeight="1" x14ac:dyDescent="0.2">
      <c r="B17" s="13" t="s">
        <v>7</v>
      </c>
      <c r="C17" s="15">
        <f ca="1">TODAY()+70</f>
        <v>41276</v>
      </c>
      <c r="D17" s="37">
        <v>330</v>
      </c>
      <c r="E17" s="16">
        <v>0.25</v>
      </c>
      <c r="F17" s="16">
        <f>tblToDoList[[#This Row],[% gotovo]]</f>
        <v>0.25</v>
      </c>
      <c r="G17" s="13"/>
    </row>
    <row r="18" spans="2:7" ht="18.75" customHeight="1" x14ac:dyDescent="0.2">
      <c r="B18" s="13" t="s">
        <v>8</v>
      </c>
      <c r="C18" s="15">
        <f ca="1">TODAY()+90</f>
        <v>41296</v>
      </c>
      <c r="D18" s="37">
        <v>353</v>
      </c>
      <c r="E18" s="16">
        <v>0.5</v>
      </c>
      <c r="F18" s="16">
        <f>tblToDoList[[#This Row],[% gotovo]]</f>
        <v>0.5</v>
      </c>
      <c r="G18" s="13"/>
    </row>
  </sheetData>
  <mergeCells count="1">
    <mergeCell ref="B8:C8"/>
  </mergeCells>
  <conditionalFormatting sqref="B10:G18">
    <cfRule type="expression" dxfId="7" priority="13">
      <formula>($C10&gt;=valHStart)*($C10&lt;=valHEnd)</formula>
    </cfRule>
  </conditionalFormatting>
  <conditionalFormatting sqref="F10:F18">
    <cfRule type="dataBar" priority="18">
      <dataBar showValue="0">
        <cfvo type="min"/>
        <cfvo type="max"/>
        <color theme="0"/>
      </dataBar>
      <extLst>
        <ext xmlns:x14="http://schemas.microsoft.com/office/spreadsheetml/2009/9/main" uri="{B025F937-C7B1-47D3-B67F-A62EFF666E3E}">
          <x14:id>{D8A421BA-DDE3-4967-B9A3-45ACAB6CB0F5}</x14:id>
        </ext>
      </extLst>
    </cfRule>
  </conditionalFormatting>
  <dataValidations count="2">
    <dataValidation type="list" allowBlank="1" showInputMessage="1" sqref="G6">
      <formula1>lstToDoHighlights</formula1>
    </dataValidation>
    <dataValidation type="list" allowBlank="1" sqref="E10:E18">
      <formula1>"0%,10%,20%,25%,30%,35%,40%,45%,50%,55%,60%,65%,70%,75%,80%,85%,90%,95%,100%"</formula1>
    </dataValidation>
  </dataValidations>
  <pageMargins left="0.7" right="0.7" top="0.75" bottom="0.75" header="0.3" footer="0.3"/>
  <pageSetup scale="80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A421BA-DDE3-4967-B9A3-45ACAB6CB0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F10:F18</xm:sqref>
        </x14:conditionalFormatting>
        <x14:conditionalFormatting xmlns:xm="http://schemas.microsoft.com/office/excel/2006/main">
          <x14:cfRule type="iconSet" priority="19" id="{2645DCD5-0397-4C10-8F80-F163C39C9F6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E10:E18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B2:F20"/>
  <sheetViews>
    <sheetView showGridLines="0" workbookViewId="0"/>
  </sheetViews>
  <sheetFormatPr defaultRowHeight="18.75" customHeight="1" x14ac:dyDescent="0.2"/>
  <cols>
    <col min="1" max="1" width="4" style="4" customWidth="1"/>
    <col min="2" max="2" width="23.42578125" style="4" customWidth="1"/>
    <col min="3" max="3" width="31.5703125" style="4" customWidth="1"/>
    <col min="4" max="4" width="33.42578125" style="4" customWidth="1"/>
    <col min="5" max="5" width="36.5703125" style="4" customWidth="1"/>
    <col min="6" max="16384" width="9.140625" style="4"/>
  </cols>
  <sheetData>
    <row r="2" spans="2:6" s="1" customFormat="1" ht="4.5" customHeight="1" x14ac:dyDescent="0.2">
      <c r="B2" s="3"/>
      <c r="C2" s="3"/>
      <c r="D2" s="3"/>
      <c r="E2" s="3"/>
      <c r="F2" s="1" t="s">
        <v>36</v>
      </c>
    </row>
    <row r="3" spans="2:6" ht="30" customHeight="1" x14ac:dyDescent="0.35">
      <c r="B3" s="8" t="s">
        <v>41</v>
      </c>
      <c r="C3" s="7"/>
      <c r="D3" s="7"/>
      <c r="E3" s="7"/>
    </row>
    <row r="4" spans="2:6" ht="37.5" customHeight="1" x14ac:dyDescent="0.2">
      <c r="B4" s="39" t="s">
        <v>22</v>
      </c>
      <c r="C4" s="39"/>
      <c r="D4" s="39"/>
      <c r="E4" s="39"/>
    </row>
    <row r="5" spans="2:6" s="9" customFormat="1" ht="18.75" customHeight="1" x14ac:dyDescent="0.2">
      <c r="B5" s="17" t="s">
        <v>35</v>
      </c>
      <c r="C5" s="18"/>
      <c r="D5" s="18"/>
      <c r="E5" s="19" t="str">
        <f>B5</f>
        <v>Bez isticanja</v>
      </c>
    </row>
    <row r="6" spans="2:6" s="9" customFormat="1" ht="18.75" customHeight="1" x14ac:dyDescent="0.2">
      <c r="B6" s="30" t="s">
        <v>32</v>
      </c>
      <c r="C6" s="31" t="s">
        <v>33</v>
      </c>
      <c r="D6" s="32" t="s">
        <v>34</v>
      </c>
      <c r="E6" s="33" t="s">
        <v>31</v>
      </c>
    </row>
    <row r="7" spans="2:6" s="9" customFormat="1" ht="18.75" customHeight="1" x14ac:dyDescent="0.2">
      <c r="B7" s="17" t="s">
        <v>23</v>
      </c>
      <c r="C7" s="18">
        <f ca="1">TODAY()-WEEKDAY(TODAY(),2)+1</f>
        <v>41204</v>
      </c>
      <c r="D7" s="18">
        <f ca="1">C7+6</f>
        <v>41210</v>
      </c>
      <c r="E7" s="19" t="str">
        <f ca="1">B7&amp;" ["&amp;TEXT(C7,"d mmm")&amp;" - "&amp;TEXT(D7,"d mmm")&amp;"]"</f>
        <v xml:space="preserve">     Ova sedmica [22 okt - 28 okt]</v>
      </c>
    </row>
    <row r="8" spans="2:6" s="9" customFormat="1" ht="18.75" customHeight="1" x14ac:dyDescent="0.2">
      <c r="B8" s="20" t="s">
        <v>24</v>
      </c>
      <c r="C8" s="22">
        <f ca="1">EOMONTH(TODAY(),-1)+1</f>
        <v>41183</v>
      </c>
      <c r="D8" s="22">
        <f ca="1">EDATE(C8,1)-1</f>
        <v>41213</v>
      </c>
      <c r="E8" s="21" t="str">
        <f ca="1">B8&amp;" ["&amp;TEXT(C8,"d")&amp;" - "&amp;TEXT(D8,"d, mmm")&amp;"]"</f>
        <v xml:space="preserve">     Ovaj mesec [1 - 31, okt]</v>
      </c>
    </row>
    <row r="9" spans="2:6" s="9" customFormat="1" ht="18.75" customHeight="1" x14ac:dyDescent="0.2">
      <c r="B9" s="17" t="s">
        <v>25</v>
      </c>
      <c r="C9" s="18">
        <f ca="1">DATE(YEAR(TODAY()),INT(MONTH(TODAY())/3)+1,1)</f>
        <v>41000</v>
      </c>
      <c r="D9" s="18">
        <f ca="1">EDATE(C9,4)-1</f>
        <v>41121</v>
      </c>
      <c r="E9" s="19" t="str">
        <f ca="1">B9&amp;" ["&amp;TEXT(C9,"d mmm")&amp;" - "&amp;TEXT(D9,"d mmm")&amp;"]"</f>
        <v xml:space="preserve">     Ovaj kvartal [1 apr - 31 jul]</v>
      </c>
    </row>
    <row r="10" spans="2:6" s="9" customFormat="1" ht="18.75" customHeight="1" x14ac:dyDescent="0.2">
      <c r="B10" s="20" t="s">
        <v>26</v>
      </c>
      <c r="C10" s="22">
        <f ca="1">DATE(YEAR(TODAY()),1,1)</f>
        <v>40909</v>
      </c>
      <c r="D10" s="22">
        <f ca="1">EDATE(C10,12)-1</f>
        <v>41274</v>
      </c>
      <c r="E10" s="21" t="str">
        <f ca="1">B10&amp;" ["&amp;TEXT(C10,"yyyy")&amp;"]"</f>
        <v xml:space="preserve">     Ova godina [2012]</v>
      </c>
    </row>
    <row r="11" spans="2:6" s="9" customFormat="1" ht="18.75" customHeight="1" x14ac:dyDescent="0.2">
      <c r="B11" s="34" t="s">
        <v>32</v>
      </c>
      <c r="C11" s="18"/>
      <c r="D11" s="18"/>
      <c r="E11" s="35" t="str">
        <f>B11</f>
        <v>Interval:</v>
      </c>
    </row>
    <row r="12" spans="2:6" s="9" customFormat="1" ht="18.75" customHeight="1" x14ac:dyDescent="0.2">
      <c r="B12" s="20" t="s">
        <v>27</v>
      </c>
      <c r="C12" s="22">
        <f ca="1">C7-7</f>
        <v>41197</v>
      </c>
      <c r="D12" s="22">
        <f ca="1">C12+6</f>
        <v>41203</v>
      </c>
      <c r="E12" s="21" t="str">
        <f ca="1">B12&amp;" ["&amp;TEXT(C12,"d mmm")&amp;" - "&amp;TEXT(D12,"d mmm")&amp;"]"</f>
        <v xml:space="preserve">     Prethodna sedmica [15 okt - 21 okt]</v>
      </c>
    </row>
    <row r="13" spans="2:6" s="9" customFormat="1" ht="18.75" customHeight="1" x14ac:dyDescent="0.2">
      <c r="B13" s="17" t="s">
        <v>28</v>
      </c>
      <c r="C13" s="18">
        <f ca="1">EDATE(C8,-1)</f>
        <v>41153</v>
      </c>
      <c r="D13" s="18">
        <f ca="1">EDATE(C13,1)-1</f>
        <v>41182</v>
      </c>
      <c r="E13" s="19" t="str">
        <f ca="1">B13&amp;" ["&amp;TEXT(C13,"d")&amp;" - "&amp;TEXT(D13,"d, mmm")&amp;"]"</f>
        <v xml:space="preserve">     Prethodni mesec [1 - 30, sep]</v>
      </c>
    </row>
    <row r="14" spans="2:6" s="9" customFormat="1" ht="18.75" customHeight="1" x14ac:dyDescent="0.2">
      <c r="B14" s="20" t="s">
        <v>29</v>
      </c>
      <c r="C14" s="22">
        <f ca="1">EDATE(C9,-3)</f>
        <v>40909</v>
      </c>
      <c r="D14" s="22">
        <f ca="1">EDATE(C14,3)-1</f>
        <v>40999</v>
      </c>
      <c r="E14" s="21" t="str">
        <f ca="1">B14&amp;" ["&amp;TEXT(C14,"d mmm")&amp;" - "&amp;TEXT(D14,"d mmm")&amp;"]"</f>
        <v xml:space="preserve">     Prethodni kvartal [1 jan - 31 mar]</v>
      </c>
    </row>
    <row r="15" spans="2:6" s="9" customFormat="1" ht="18.75" customHeight="1" x14ac:dyDescent="0.2">
      <c r="B15" s="17" t="s">
        <v>30</v>
      </c>
      <c r="C15" s="18">
        <f ca="1">EDATE(C10,-12)</f>
        <v>40544</v>
      </c>
      <c r="D15" s="18">
        <f ca="1">EDATE(C15,12)-1</f>
        <v>40908</v>
      </c>
      <c r="E15" s="19" t="str">
        <f>B15</f>
        <v xml:space="preserve">     Prethodni kvartal</v>
      </c>
    </row>
    <row r="16" spans="2:6" ht="18.75" customHeight="1" x14ac:dyDescent="0.2">
      <c r="B16" s="20"/>
      <c r="C16" s="22"/>
      <c r="D16" s="22"/>
      <c r="E16" s="21"/>
    </row>
    <row r="17" spans="2:5" ht="18.75" customHeight="1" x14ac:dyDescent="0.2">
      <c r="B17" s="36" t="s">
        <v>40</v>
      </c>
      <c r="C17" s="24" t="str">
        <f ca="1">IFERROR(MATCH(Istaknute_aktivnosti,lstToDoHighlights,0),"")</f>
        <v/>
      </c>
      <c r="D17" s="24" t="str">
        <f>Istaknute_aktivnosti</f>
        <v xml:space="preserve">     Ove sedmice [18. jun - 24. jun]</v>
      </c>
      <c r="E17" s="24" t="b">
        <f ca="1">ISNUMBER(INDEX($C$6:$C$15,C17))</f>
        <v>0</v>
      </c>
    </row>
    <row r="18" spans="2:5" ht="18.75" customHeight="1" x14ac:dyDescent="0.2">
      <c r="B18" s="20" t="s">
        <v>10</v>
      </c>
      <c r="C18" s="22" t="str">
        <f ca="1">IFERROR(IF(C17=1,"",IF(E17,INDEX($C$6:$C$15,$C$17),"")),"")</f>
        <v/>
      </c>
      <c r="D18" s="21"/>
      <c r="E18" s="21"/>
    </row>
    <row r="19" spans="2:5" ht="18.75" customHeight="1" x14ac:dyDescent="0.2">
      <c r="B19" s="23" t="s">
        <v>11</v>
      </c>
      <c r="C19" s="25" t="str">
        <f ca="1">IFERROR(IF(C17=1,"",IF(E17,INDEX($D$6:$D$15,$C$17),"")),"")</f>
        <v/>
      </c>
      <c r="D19" s="24"/>
      <c r="E19" s="24"/>
    </row>
    <row r="20" spans="2:5" ht="18.75" customHeight="1" x14ac:dyDescent="0.2">
      <c r="B20" s="10"/>
      <c r="C20" s="10"/>
      <c r="D20" s="10"/>
      <c r="E20" s="10"/>
    </row>
  </sheetData>
  <mergeCells count="1">
    <mergeCell ref="B4:E4"/>
  </mergeCells>
  <pageMargins left="0.7" right="0.7" top="0.75" bottom="0.75" header="0.3" footer="0.3"/>
  <pageSetup scale="70" fitToHeight="0" orientation="portrait" r:id="rId1"/>
  <ignoredErrors>
    <ignoredError sqref="E8 E1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b7eaa704-8282-4e7f-93d1-7f7bd3a7d29a" xsi:nil="true"/>
    <AssetExpire xmlns="b7eaa704-8282-4e7f-93d1-7f7bd3a7d29a">2029-01-01T08:00:00+00:00</AssetExpire>
    <CampaignTagsTaxHTField0 xmlns="b7eaa704-8282-4e7f-93d1-7f7bd3a7d29a">
      <Terms xmlns="http://schemas.microsoft.com/office/infopath/2007/PartnerControls"/>
    </CampaignTagsTaxHTField0>
    <IntlLangReviewDate xmlns="b7eaa704-8282-4e7f-93d1-7f7bd3a7d29a" xsi:nil="true"/>
    <TPFriendlyName xmlns="b7eaa704-8282-4e7f-93d1-7f7bd3a7d29a" xsi:nil="true"/>
    <IntlLangReview xmlns="b7eaa704-8282-4e7f-93d1-7f7bd3a7d29a">false</IntlLangReview>
    <LocLastLocAttemptVersionLookup xmlns="b7eaa704-8282-4e7f-93d1-7f7bd3a7d29a">845884</LocLastLocAttemptVersionLookup>
    <PolicheckWords xmlns="b7eaa704-8282-4e7f-93d1-7f7bd3a7d29a" xsi:nil="true"/>
    <SubmitterId xmlns="b7eaa704-8282-4e7f-93d1-7f7bd3a7d29a" xsi:nil="true"/>
    <AcquiredFrom xmlns="b7eaa704-8282-4e7f-93d1-7f7bd3a7d29a">Internal MS</AcquiredFrom>
    <EditorialStatus xmlns="b7eaa704-8282-4e7f-93d1-7f7bd3a7d29a" xsi:nil="true"/>
    <Markets xmlns="b7eaa704-8282-4e7f-93d1-7f7bd3a7d29a"/>
    <OriginAsset xmlns="b7eaa704-8282-4e7f-93d1-7f7bd3a7d29a" xsi:nil="true"/>
    <AssetStart xmlns="b7eaa704-8282-4e7f-93d1-7f7bd3a7d29a">2012-06-28T22:28:16+00:00</AssetStart>
    <FriendlyTitle xmlns="b7eaa704-8282-4e7f-93d1-7f7bd3a7d29a" xsi:nil="true"/>
    <MarketSpecific xmlns="b7eaa704-8282-4e7f-93d1-7f7bd3a7d29a">false</MarketSpecific>
    <TPNamespace xmlns="b7eaa704-8282-4e7f-93d1-7f7bd3a7d29a" xsi:nil="true"/>
    <PublishStatusLookup xmlns="b7eaa704-8282-4e7f-93d1-7f7bd3a7d29a">
      <Value>225350</Value>
    </PublishStatusLookup>
    <APAuthor xmlns="b7eaa704-8282-4e7f-93d1-7f7bd3a7d29a">
      <UserInfo>
        <DisplayName/>
        <AccountId>2566</AccountId>
        <AccountType/>
      </UserInfo>
    </APAuthor>
    <TPCommandLine xmlns="b7eaa704-8282-4e7f-93d1-7f7bd3a7d29a" xsi:nil="true"/>
    <IntlLangReviewer xmlns="b7eaa704-8282-4e7f-93d1-7f7bd3a7d29a" xsi:nil="true"/>
    <OpenTemplate xmlns="b7eaa704-8282-4e7f-93d1-7f7bd3a7d29a">true</OpenTemplate>
    <CSXSubmissionDate xmlns="b7eaa704-8282-4e7f-93d1-7f7bd3a7d29a" xsi:nil="true"/>
    <TaxCatchAll xmlns="b7eaa704-8282-4e7f-93d1-7f7bd3a7d29a"/>
    <Manager xmlns="b7eaa704-8282-4e7f-93d1-7f7bd3a7d29a" xsi:nil="true"/>
    <NumericId xmlns="b7eaa704-8282-4e7f-93d1-7f7bd3a7d29a" xsi:nil="true"/>
    <ParentAssetId xmlns="b7eaa704-8282-4e7f-93d1-7f7bd3a7d29a" xsi:nil="true"/>
    <OriginalSourceMarket xmlns="b7eaa704-8282-4e7f-93d1-7f7bd3a7d29a">english</OriginalSourceMarket>
    <ApprovalStatus xmlns="b7eaa704-8282-4e7f-93d1-7f7bd3a7d29a">InProgress</ApprovalStatus>
    <TPComponent xmlns="b7eaa704-8282-4e7f-93d1-7f7bd3a7d29a" xsi:nil="true"/>
    <EditorialTags xmlns="b7eaa704-8282-4e7f-93d1-7f7bd3a7d29a" xsi:nil="true"/>
    <TPExecutable xmlns="b7eaa704-8282-4e7f-93d1-7f7bd3a7d29a" xsi:nil="true"/>
    <TPLaunchHelpLink xmlns="b7eaa704-8282-4e7f-93d1-7f7bd3a7d29a" xsi:nil="true"/>
    <LocComments xmlns="b7eaa704-8282-4e7f-93d1-7f7bd3a7d29a" xsi:nil="true"/>
    <LocRecommendedHandoff xmlns="b7eaa704-8282-4e7f-93d1-7f7bd3a7d29a" xsi:nil="true"/>
    <SourceTitle xmlns="b7eaa704-8282-4e7f-93d1-7f7bd3a7d29a" xsi:nil="true"/>
    <CSXUpdate xmlns="b7eaa704-8282-4e7f-93d1-7f7bd3a7d29a">false</CSXUpdate>
    <IntlLocPriority xmlns="b7eaa704-8282-4e7f-93d1-7f7bd3a7d29a" xsi:nil="true"/>
    <UAProjectedTotalWords xmlns="b7eaa704-8282-4e7f-93d1-7f7bd3a7d29a" xsi:nil="true"/>
    <AssetType xmlns="b7eaa704-8282-4e7f-93d1-7f7bd3a7d29a" xsi:nil="true"/>
    <MachineTranslated xmlns="b7eaa704-8282-4e7f-93d1-7f7bd3a7d29a">false</MachineTranslated>
    <OutputCachingOn xmlns="b7eaa704-8282-4e7f-93d1-7f7bd3a7d29a">false</OutputCachingOn>
    <TemplateStatus xmlns="b7eaa704-8282-4e7f-93d1-7f7bd3a7d29a">Complete</TemplateStatus>
    <IsSearchable xmlns="b7eaa704-8282-4e7f-93d1-7f7bd3a7d29a">false</IsSearchable>
    <ContentItem xmlns="b7eaa704-8282-4e7f-93d1-7f7bd3a7d29a" xsi:nil="true"/>
    <HandoffToMSDN xmlns="b7eaa704-8282-4e7f-93d1-7f7bd3a7d29a" xsi:nil="true"/>
    <ShowIn xmlns="b7eaa704-8282-4e7f-93d1-7f7bd3a7d29a">Show everywhere</ShowIn>
    <ThumbnailAssetId xmlns="b7eaa704-8282-4e7f-93d1-7f7bd3a7d29a" xsi:nil="true"/>
    <UALocComments xmlns="b7eaa704-8282-4e7f-93d1-7f7bd3a7d29a" xsi:nil="true"/>
    <UALocRecommendation xmlns="b7eaa704-8282-4e7f-93d1-7f7bd3a7d29a">Localize</UALocRecommendation>
    <LastModifiedDateTime xmlns="b7eaa704-8282-4e7f-93d1-7f7bd3a7d29a" xsi:nil="true"/>
    <LegacyData xmlns="b7eaa704-8282-4e7f-93d1-7f7bd3a7d29a" xsi:nil="true"/>
    <LocManualTestRequired xmlns="b7eaa704-8282-4e7f-93d1-7f7bd3a7d29a">false</LocManualTestRequired>
    <LocMarketGroupTiers2 xmlns="b7eaa704-8282-4e7f-93d1-7f7bd3a7d29a" xsi:nil="true"/>
    <ClipArtFilename xmlns="b7eaa704-8282-4e7f-93d1-7f7bd3a7d29a" xsi:nil="true"/>
    <TPApplication xmlns="b7eaa704-8282-4e7f-93d1-7f7bd3a7d29a" xsi:nil="true"/>
    <CSXHash xmlns="b7eaa704-8282-4e7f-93d1-7f7bd3a7d29a" xsi:nil="true"/>
    <DirectSourceMarket xmlns="b7eaa704-8282-4e7f-93d1-7f7bd3a7d29a">english</DirectSourceMarket>
    <PrimaryImageGen xmlns="b7eaa704-8282-4e7f-93d1-7f7bd3a7d29a">false</PrimaryImageGen>
    <PlannedPubDate xmlns="b7eaa704-8282-4e7f-93d1-7f7bd3a7d29a" xsi:nil="true"/>
    <CSXSubmissionMarket xmlns="b7eaa704-8282-4e7f-93d1-7f7bd3a7d29a" xsi:nil="true"/>
    <Downloads xmlns="b7eaa704-8282-4e7f-93d1-7f7bd3a7d29a">0</Downloads>
    <ArtSampleDocs xmlns="b7eaa704-8282-4e7f-93d1-7f7bd3a7d29a" xsi:nil="true"/>
    <TrustLevel xmlns="b7eaa704-8282-4e7f-93d1-7f7bd3a7d29a">1 Microsoft Managed Content</TrustLevel>
    <BlockPublish xmlns="b7eaa704-8282-4e7f-93d1-7f7bd3a7d29a">false</BlockPublish>
    <TPLaunchHelpLinkType xmlns="b7eaa704-8282-4e7f-93d1-7f7bd3a7d29a">Template</TPLaunchHelpLinkType>
    <LocalizationTagsTaxHTField0 xmlns="b7eaa704-8282-4e7f-93d1-7f7bd3a7d29a">
      <Terms xmlns="http://schemas.microsoft.com/office/infopath/2007/PartnerControls"/>
    </LocalizationTagsTaxHTField0>
    <BusinessGroup xmlns="b7eaa704-8282-4e7f-93d1-7f7bd3a7d29a" xsi:nil="true"/>
    <Providers xmlns="b7eaa704-8282-4e7f-93d1-7f7bd3a7d29a" xsi:nil="true"/>
    <TemplateTemplateType xmlns="b7eaa704-8282-4e7f-93d1-7f7bd3a7d29a">Excel Spreadsheet Template</TemplateTemplateType>
    <TimesCloned xmlns="b7eaa704-8282-4e7f-93d1-7f7bd3a7d29a" xsi:nil="true"/>
    <TPAppVersion xmlns="b7eaa704-8282-4e7f-93d1-7f7bd3a7d29a" xsi:nil="true"/>
    <VoteCount xmlns="b7eaa704-8282-4e7f-93d1-7f7bd3a7d29a" xsi:nil="true"/>
    <FeatureTagsTaxHTField0 xmlns="b7eaa704-8282-4e7f-93d1-7f7bd3a7d29a">
      <Terms xmlns="http://schemas.microsoft.com/office/infopath/2007/PartnerControls"/>
    </FeatureTagsTaxHTField0>
    <Provider xmlns="b7eaa704-8282-4e7f-93d1-7f7bd3a7d29a" xsi:nil="true"/>
    <UACurrentWords xmlns="b7eaa704-8282-4e7f-93d1-7f7bd3a7d29a" xsi:nil="true"/>
    <AssetId xmlns="b7eaa704-8282-4e7f-93d1-7f7bd3a7d29a">TP102929978</AssetId>
    <TPClientViewer xmlns="b7eaa704-8282-4e7f-93d1-7f7bd3a7d29a" xsi:nil="true"/>
    <DSATActionTaken xmlns="b7eaa704-8282-4e7f-93d1-7f7bd3a7d29a" xsi:nil="true"/>
    <APEditor xmlns="b7eaa704-8282-4e7f-93d1-7f7bd3a7d29a">
      <UserInfo>
        <DisplayName/>
        <AccountId xsi:nil="true"/>
        <AccountType/>
      </UserInfo>
    </APEditor>
    <TPInstallLocation xmlns="b7eaa704-8282-4e7f-93d1-7f7bd3a7d29a" xsi:nil="true"/>
    <OOCacheId xmlns="b7eaa704-8282-4e7f-93d1-7f7bd3a7d29a" xsi:nil="true"/>
    <IsDeleted xmlns="b7eaa704-8282-4e7f-93d1-7f7bd3a7d29a">false</IsDeleted>
    <PublishTargets xmlns="b7eaa704-8282-4e7f-93d1-7f7bd3a7d29a">OfficeOnlineVNext</PublishTargets>
    <ApprovalLog xmlns="b7eaa704-8282-4e7f-93d1-7f7bd3a7d29a" xsi:nil="true"/>
    <BugNumber xmlns="b7eaa704-8282-4e7f-93d1-7f7bd3a7d29a" xsi:nil="true"/>
    <CrawlForDependencies xmlns="b7eaa704-8282-4e7f-93d1-7f7bd3a7d29a">false</CrawlForDependencies>
    <InternalTagsTaxHTField0 xmlns="b7eaa704-8282-4e7f-93d1-7f7bd3a7d29a">
      <Terms xmlns="http://schemas.microsoft.com/office/infopath/2007/PartnerControls"/>
    </InternalTagsTaxHTField0>
    <LastHandOff xmlns="b7eaa704-8282-4e7f-93d1-7f7bd3a7d29a" xsi:nil="true"/>
    <Milestone xmlns="b7eaa704-8282-4e7f-93d1-7f7bd3a7d29a" xsi:nil="true"/>
    <OriginalRelease xmlns="b7eaa704-8282-4e7f-93d1-7f7bd3a7d29a">15</OriginalRelease>
    <RecommendationsModifier xmlns="b7eaa704-8282-4e7f-93d1-7f7bd3a7d29a" xsi:nil="true"/>
    <ScenarioTagsTaxHTField0 xmlns="b7eaa704-8282-4e7f-93d1-7f7bd3a7d29a">
      <Terms xmlns="http://schemas.microsoft.com/office/infopath/2007/PartnerControls"/>
    </ScenarioTagsTaxHTField0>
    <UANotes xmlns="b7eaa704-8282-4e7f-93d1-7f7bd3a7d29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F9C745-E09A-4668-8378-93EF7953239B}"/>
</file>

<file path=customXml/itemProps2.xml><?xml version="1.0" encoding="utf-8"?>
<ds:datastoreItem xmlns:ds="http://schemas.openxmlformats.org/officeDocument/2006/customXml" ds:itemID="{CF14A3F8-E631-45ED-BAB0-F6B4C56D5460}"/>
</file>

<file path=customXml/itemProps3.xml><?xml version="1.0" encoding="utf-8"?>
<ds:datastoreItem xmlns:ds="http://schemas.openxmlformats.org/officeDocument/2006/customXml" ds:itemID="{FBFC785E-5C14-458E-9402-D72A606355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4</vt:i4>
      </vt:variant>
    </vt:vector>
  </HeadingPairs>
  <TitlesOfParts>
    <vt:vector size="6" baseType="lpstr">
      <vt:lpstr>Lista „Uraditi“ za projekat 1</vt:lpstr>
      <vt:lpstr>Postavke &amp; Izračunavanja</vt:lpstr>
      <vt:lpstr>Istaknute_aktivnosti</vt:lpstr>
      <vt:lpstr>lstToDoHighlights</vt:lpstr>
      <vt:lpstr>valHEnd</vt:lpstr>
      <vt:lpstr>valHStart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2012-06-20T19:13:14Z</dcterms:created>
  <dcterms:modified xsi:type="dcterms:W3CDTF">2012-10-24T05:49:15Z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0x0101003D94015EC833884A9172D1FEF9686517040055434A063F21C84898617D820CDA8502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