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sr-latn-RS\"/>
    </mc:Choice>
  </mc:AlternateContent>
  <xr:revisionPtr revIDLastSave="0" documentId="13_ncr:1_{A06A74D4-9C70-445C-A89C-D7B1F3D29072}" xr6:coauthVersionLast="31" xr6:coauthVersionMax="33" xr10:uidLastSave="{00000000-0000-0000-0000-000000000000}"/>
  <bookViews>
    <workbookView xWindow="0" yWindow="0" windowWidth="21600" windowHeight="10350" xr2:uid="{00000000-000D-0000-FFFF-FFFF00000000}"/>
  </bookViews>
  <sheets>
    <sheet name="Registrator čekova" sheetId="7" r:id="rId1"/>
  </sheets>
  <definedNames>
    <definedName name="Naslov1">Rezime[[#Headers],[Kategorija]]</definedName>
    <definedName name="_xlnm.Print_Titles" localSheetId="0">'Registrator čekova'!$B:$C,'Registrator čekova'!$2:$2</definedName>
    <definedName name="NaslovKolone1">Registrator[[#Headers],[Br. čeka]]</definedName>
    <definedName name="OblastNaslovaReda1..I1">'Registrator čekova'!$D$1</definedName>
    <definedName name="PronalaženjeKategorije">Rezime[Kategorija]</definedName>
  </definedNames>
  <calcPr calcId="179017"/>
</workbook>
</file>

<file path=xl/calcChain.xml><?xml version="1.0" encoding="utf-8"?>
<calcChain xmlns="http://schemas.openxmlformats.org/spreadsheetml/2006/main">
  <c r="C9" i="7" l="1"/>
  <c r="C8" i="7"/>
  <c r="C7" i="7"/>
  <c r="C6" i="7"/>
  <c r="C5" i="7"/>
  <c r="C4" i="7"/>
  <c r="E8" i="7" l="1"/>
  <c r="E7" i="7"/>
  <c r="E6" i="7"/>
  <c r="E5" i="7"/>
  <c r="E4" i="7"/>
  <c r="E3" i="7"/>
  <c r="J3" i="7" l="1"/>
  <c r="J4" i="7" s="1"/>
  <c r="J5" i="7" s="1"/>
  <c r="J6" i="7" s="1"/>
  <c r="J7" i="7" s="1"/>
  <c r="J8" i="7" s="1"/>
  <c r="I1" i="7"/>
</calcChain>
</file>

<file path=xl/sharedStrings.xml><?xml version="1.0" encoding="utf-8"?>
<sst xmlns="http://schemas.openxmlformats.org/spreadsheetml/2006/main" count="33" uniqueCount="24">
  <si>
    <t xml:space="preserve"> Registrator čekova</t>
  </si>
  <si>
    <t>Rezime troškova</t>
  </si>
  <si>
    <t>Kategorija</t>
  </si>
  <si>
    <t>Depozit</t>
  </si>
  <si>
    <t>Namirnice</t>
  </si>
  <si>
    <t>Zabava</t>
  </si>
  <si>
    <t>Škola</t>
  </si>
  <si>
    <t>Komunalne usluge</t>
  </si>
  <si>
    <t>Drugo</t>
  </si>
  <si>
    <t>Ukupno</t>
  </si>
  <si>
    <t>Trenutni saldo</t>
  </si>
  <si>
    <t>Br. čeka</t>
  </si>
  <si>
    <t>Debitna kartica</t>
  </si>
  <si>
    <t>Datum</t>
  </si>
  <si>
    <t>Opis</t>
  </si>
  <si>
    <t>Početni saldo</t>
  </si>
  <si>
    <t>Registracija za školu</t>
  </si>
  <si>
    <t>Gradska energija i rasveta</t>
  </si>
  <si>
    <t>Školski pribor</t>
  </si>
  <si>
    <t>Bakalnica</t>
  </si>
  <si>
    <t>Southridge Video</t>
  </si>
  <si>
    <t>Podizanje (-)</t>
  </si>
  <si>
    <t>Deponovanje (+)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</si>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</sst>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_-* #,##0.00\ [$RSD-241A]_-;\-* #,##0.00\ [$RSD-241A]_-;_-* &quot;-&quot;??\ [$RSD-241A]_-;_-@_-"/>
    <numFmt numFmtId="166" formatCode="#,##0.00\ &quot;RSD&quot;"/>
  </numFmts>
  <fonts count="9" x14ac:knownFonts="1">
    <font>
      <sz val="11"/>
      <color theme="3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12">
    <xf numFmtId="0" fontId="0" fillId="0" borderId="0">
      <alignment horizontal="left" vertical="center" wrapText="1" indent="2"/>
    </xf>
    <xf numFmtId="0" fontId="3" fillId="3" borderId="0" applyNumberFormat="0" applyBorder="0" applyProtection="0">
      <alignment horizontal="left" vertical="center"/>
    </xf>
    <xf numFmtId="0" fontId="2" fillId="2" borderId="0" applyNumberFormat="0" applyProtection="0">
      <alignment horizontal="right" vertical="center"/>
    </xf>
    <xf numFmtId="0" fontId="1" fillId="2" borderId="1" applyNumberFormat="0" applyProtection="0">
      <alignment horizontal="left" vertical="center" indent="2"/>
    </xf>
    <xf numFmtId="0" fontId="8" fillId="2" borderId="0" applyNumberFormat="0" applyProtection="0">
      <alignment horizontal="right" vertical="center" indent="5"/>
    </xf>
    <xf numFmtId="166" fontId="4" fillId="0" borderId="0" applyFont="0" applyFill="0" applyBorder="0" applyProtection="0">
      <alignment horizontal="right" vertical="center" indent="5"/>
    </xf>
    <xf numFmtId="166" fontId="4" fillId="0" borderId="0" applyFont="0" applyFill="0" applyBorder="0" applyProtection="0">
      <alignment horizontal="right" vertical="center"/>
    </xf>
    <xf numFmtId="14" fontId="4" fillId="0" borderId="0" applyFont="0" applyFill="0" applyBorder="0">
      <alignment horizontal="right" vertical="center" indent="1"/>
    </xf>
    <xf numFmtId="0" fontId="7" fillId="3" borderId="0" applyNumberFormat="0" applyFill="0" applyBorder="0" applyProtection="0">
      <alignment horizontal="right" vertical="center"/>
    </xf>
    <xf numFmtId="0" fontId="5" fillId="2" borderId="0" applyNumberFormat="0" applyBorder="0" applyProtection="0">
      <alignment horizontal="left" wrapText="1" indent="2"/>
    </xf>
    <xf numFmtId="164" fontId="6" fillId="2" borderId="1" applyProtection="0">
      <alignment horizontal="right" vertical="center"/>
    </xf>
    <xf numFmtId="0" fontId="7" fillId="0" borderId="0" applyNumberFormat="0" applyFill="0" applyBorder="0">
      <alignment horizontal="right" vertical="center" indent="5"/>
    </xf>
  </cellStyleXfs>
  <cellXfs count="14">
    <xf numFmtId="0" fontId="0" fillId="0" borderId="0" xfId="0">
      <alignment horizontal="left" vertical="center" wrapText="1" indent="2"/>
    </xf>
    <xf numFmtId="0" fontId="8" fillId="2" borderId="0" xfId="4">
      <alignment horizontal="right" vertical="center" indent="5"/>
    </xf>
    <xf numFmtId="14" fontId="0" fillId="0" borderId="0" xfId="7" applyFont="1" applyFill="1" applyBorder="1">
      <alignment horizontal="right" vertical="center" indent="1"/>
    </xf>
    <xf numFmtId="166" fontId="0" fillId="0" borderId="0" xfId="6" applyFont="1" applyFill="1" applyBorder="1">
      <alignment horizontal="right" vertical="center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>
      <alignment horizontal="left" vertical="center" wrapText="1" indent="2"/>
    </xf>
    <xf numFmtId="0" fontId="7" fillId="0" borderId="0" xfId="8" applyFill="1">
      <alignment horizontal="right" vertical="center"/>
    </xf>
    <xf numFmtId="0" fontId="7" fillId="0" borderId="0" xfId="11" applyFill="1">
      <alignment horizontal="right" vertical="center" indent="5"/>
    </xf>
    <xf numFmtId="165" fontId="6" fillId="2" borderId="1" xfId="10" applyNumberFormat="1">
      <alignment horizontal="right" vertical="center"/>
    </xf>
    <xf numFmtId="0" fontId="3" fillId="3" borderId="0" xfId="1" applyBorder="1">
      <alignment horizontal="left" vertical="center"/>
    </xf>
    <xf numFmtId="0" fontId="2" fillId="2" borderId="0" xfId="2" applyNumberFormat="1">
      <alignment horizontal="right" vertical="center"/>
    </xf>
    <xf numFmtId="0" fontId="1" fillId="2" borderId="1" xfId="3">
      <alignment horizontal="left" vertical="center" indent="2"/>
    </xf>
    <xf numFmtId="166" fontId="0" fillId="0" borderId="0" xfId="5" applyFont="1" applyFill="1" applyBorder="1">
      <alignment horizontal="right" vertical="center" indent="5"/>
    </xf>
  </cellXfs>
  <cellStyles count="12">
    <cellStyle name="Datum" xfId="7" xr:uid="{00000000-0005-0000-0000-000003000000}"/>
    <cellStyle name="Naslov" xfId="1" builtinId="15" customBuiltin="1"/>
    <cellStyle name="Naslov „Saldo“" xfId="11" xr:uid="{00000000-0005-0000-0000-000000000000}"/>
    <cellStyle name="Naslov 1" xfId="2" builtinId="16" customBuiltin="1"/>
    <cellStyle name="Naslov 2" xfId="3" builtinId="17" customBuiltin="1"/>
    <cellStyle name="Naslov 3" xfId="4" builtinId="18" customBuiltin="1"/>
    <cellStyle name="Naslov 4" xfId="8" builtinId="19" customBuiltin="1"/>
    <cellStyle name="Normalan" xfId="0" builtinId="0" customBuiltin="1"/>
    <cellStyle name="Tekst objašnjenja" xfId="9" builtinId="53" customBuiltin="1"/>
    <cellStyle name="Ukupno" xfId="10" builtinId="25" customBuiltin="1"/>
    <cellStyle name="Valuta" xfId="6" builtinId="4" customBuiltin="1"/>
    <cellStyle name="Valuta [0]" xfId="5" builtinId="7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RegistratorČekova" defaultPivotStyle="PivotStyleLight16">
    <tableStyle name="Rezime registratora čekova" pivot="0" count="4" xr9:uid="{00000000-0011-0000-FFFF-FFFF00000000}">
      <tableStyleElement type="wholeTable" dxfId="9"/>
      <tableStyleElement type="headerRow" dxfId="8"/>
      <tableStyleElement type="firstRowStripe" dxfId="7"/>
      <tableStyleElement type="secondRowStripe" dxfId="6"/>
    </tableStyle>
    <tableStyle name="RegistratorČekova" pivot="0" count="3" xr9:uid="{00000000-0011-0000-FFFF-FFFF01000000}">
      <tableStyleElement type="headerRow" dxfId="5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strator" displayName="Registrator" ref="D2:J8">
  <tableColumns count="7">
    <tableColumn id="1" xr3:uid="{00000000-0010-0000-0000-000001000000}" name="Br. čeka" totalsRowLabel="Totals"/>
    <tableColumn id="6" xr3:uid="{00000000-0010-0000-0000-000006000000}" name="Datum"/>
    <tableColumn id="7" xr3:uid="{00000000-0010-0000-0000-000007000000}" name="Opis" totalsRowDxfId="1"/>
    <tableColumn id="2" xr3:uid="{00000000-0010-0000-0000-000002000000}" name="Kategorija" totalsRowDxfId="0"/>
    <tableColumn id="3" xr3:uid="{00000000-0010-0000-0000-000003000000}" name="Podizanje (-)" totalsRowFunction="sum" dataCellStyle="Valuta"/>
    <tableColumn id="4" xr3:uid="{00000000-0010-0000-0000-000004000000}" name="Deponovanje (+)" totalsRowFunction="sum" dataCellStyle="Valuta"/>
    <tableColumn id="5" xr3:uid="{00000000-0010-0000-0000-000005000000}" name="Saldo" totalsRowFunction="custom" dataCellStyle="Valuta [0]">
      <calculatedColumnFormula>IF(ISBLANK(Registrator[[#This Row],[Podizanje (-)]]),J2+Registrator[[#This Row],[Deponovanje (+)]],J2-Registrator[[#This Row],[Podizanje (-)]])</calculatedColumnFormula>
      <totalsRowFormula>Registrator[[#Totals],[Deponovanje (+)]]-Registrator[[#Totals],[Podizanje (-)]]</totalsRowFormula>
    </tableColumn>
  </tableColumns>
  <tableStyleInfo name="RegistratorČekova" showFirstColumn="0" showLastColumn="0" showRowStripes="1" showColumnStripes="0"/>
  <extLst>
    <ext xmlns:x14="http://schemas.microsoft.com/office/spreadsheetml/2009/9/main" uri="{504A1905-F514-4f6f-8877-14C23A59335A}">
      <x14:table altTextSummary="U ovu tabelu unesite broj čeka, datum, opis, kategoriju, iznos podizanja i iznos deponovanja. Saldo se automatski izračunav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Rezime" displayName="Rezime" ref="B3:C9" totalsRowShown="0">
  <tableColumns count="2">
    <tableColumn id="1" xr3:uid="{00000000-0010-0000-0100-000001000000}" name="Kategorija"/>
    <tableColumn id="2" xr3:uid="{00000000-0010-0000-0100-000002000000}" name="Ukupno" dataCellStyle="Valuta [0]">
      <calculatedColumnFormula>SUMIF(Registrator[Kategorija],"=" &amp;Rezime[[#This Row],[Kategorija]],Registrator[Podizanje (-)])</calculatedColumnFormula>
    </tableColumn>
  </tableColumns>
  <tableStyleInfo name="Rezime registratora čekova" showFirstColumn="0" showLastColumn="0" showRowStripes="0" showColumnStripes="0"/>
  <extLst>
    <ext xmlns:x14="http://schemas.microsoft.com/office/spreadsheetml/2009/9/main" uri="{504A1905-F514-4f6f-8877-14C23A59335A}">
      <x14:table altTextSummary="Unesite stavke kategorije u ovu tabelu. Ukupna vrednost se automatski ažurira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9.7109375" style="5" customWidth="1"/>
    <col min="3" max="3" width="24.85546875" style="5" customWidth="1"/>
    <col min="4" max="4" width="17.7109375" customWidth="1"/>
    <col min="5" max="5" width="15.140625" customWidth="1"/>
    <col min="6" max="6" width="30.7109375" customWidth="1"/>
    <col min="7" max="7" width="20.28515625" customWidth="1"/>
    <col min="8" max="8" width="14.85546875" customWidth="1"/>
    <col min="9" max="9" width="16.5703125" customWidth="1"/>
    <col min="10" max="10" width="36.85546875" customWidth="1"/>
    <col min="11" max="11" width="2.7109375" customWidth="1"/>
  </cols>
  <sheetData>
    <row r="1" spans="2:10" ht="54" customHeight="1" x14ac:dyDescent="0.25">
      <c r="B1" s="10" t="s">
        <v>0</v>
      </c>
      <c r="C1" s="10"/>
      <c r="D1" s="11" t="s">
        <v>10</v>
      </c>
      <c r="E1" s="11"/>
      <c r="F1" s="11"/>
      <c r="G1" s="11"/>
      <c r="H1" s="11"/>
      <c r="I1" s="9">
        <f>SUM(Registrator[Deponovanje (+)])-SUM(Registrator[Podizanje (-)])</f>
        <v>161700</v>
      </c>
      <c r="J1" s="9"/>
    </row>
    <row r="2" spans="2:10" ht="33" customHeight="1" x14ac:dyDescent="0.25">
      <c r="B2" s="12" t="s">
        <v>1</v>
      </c>
      <c r="C2" s="12"/>
      <c r="D2" t="s">
        <v>11</v>
      </c>
      <c r="E2" t="s">
        <v>13</v>
      </c>
      <c r="F2" t="s">
        <v>14</v>
      </c>
      <c r="G2" t="s">
        <v>2</v>
      </c>
      <c r="H2" s="7" t="s">
        <v>21</v>
      </c>
      <c r="I2" s="7" t="s">
        <v>22</v>
      </c>
      <c r="J2" s="8" t="s">
        <v>23</v>
      </c>
    </row>
    <row r="3" spans="2:10" ht="30" customHeight="1" x14ac:dyDescent="0.25">
      <c r="B3" s="4" t="s">
        <v>2</v>
      </c>
      <c r="C3" s="1" t="s">
        <v>9</v>
      </c>
      <c r="D3" s="6"/>
      <c r="E3" s="2">
        <f ca="1">TODAY()</f>
        <v>43251</v>
      </c>
      <c r="F3" s="4" t="s">
        <v>15</v>
      </c>
      <c r="G3" s="4" t="s">
        <v>3</v>
      </c>
      <c r="H3" s="3"/>
      <c r="I3" s="3">
        <v>200000</v>
      </c>
      <c r="J3" s="13">
        <f>Registrator[[#This Row],[Deponovanje (+)]]</f>
        <v>200000</v>
      </c>
    </row>
    <row r="4" spans="2:10" ht="30" customHeight="1" x14ac:dyDescent="0.25">
      <c r="B4" s="4" t="s">
        <v>3</v>
      </c>
      <c r="C4" s="13">
        <f>IFERROR(SUMIF(Registrator[Kategorija],"=" &amp;Rezime[[#This Row],[Kategorija]],Registrator[Deponovanje (+)]),"")</f>
        <v>200000</v>
      </c>
      <c r="D4" s="6" t="s">
        <v>12</v>
      </c>
      <c r="E4" s="2">
        <f ca="1">TODAY()+10</f>
        <v>43261</v>
      </c>
      <c r="F4" s="4" t="s">
        <v>16</v>
      </c>
      <c r="G4" s="4" t="s">
        <v>6</v>
      </c>
      <c r="H4" s="3">
        <v>22500</v>
      </c>
      <c r="I4" s="3"/>
      <c r="J4" s="13">
        <f>IF(ISBLANK(Registrator[[#This Row],[Podizanje (-)]]),J3+Registrator[[#This Row],[Deponovanje (+)]],J3-Registrator[[#This Row],[Podizanje (-)]])</f>
        <v>177500</v>
      </c>
    </row>
    <row r="5" spans="2:10" ht="30" customHeight="1" x14ac:dyDescent="0.25">
      <c r="B5" s="4" t="s">
        <v>4</v>
      </c>
      <c r="C5" s="13">
        <f>IFERROR(SUMIF(Registrator[Kategorija],"=" &amp;Rezime[[#This Row],[Kategorija]],Registrator[Podizanje (-)]),"")</f>
        <v>4000</v>
      </c>
      <c r="D5" s="6">
        <v>1001</v>
      </c>
      <c r="E5" s="2">
        <f ca="1">TODAY()+30</f>
        <v>43281</v>
      </c>
      <c r="F5" s="4" t="s">
        <v>17</v>
      </c>
      <c r="G5" s="4" t="s">
        <v>7</v>
      </c>
      <c r="H5" s="3">
        <v>7300</v>
      </c>
      <c r="I5" s="3"/>
      <c r="J5" s="13">
        <f>IF(ISBLANK(Registrator[[#This Row],[Podizanje (-)]]),J4+Registrator[[#This Row],[Deponovanje (+)]],J4-Registrator[[#This Row],[Podizanje (-)]])</f>
        <v>170200</v>
      </c>
    </row>
    <row r="6" spans="2:10" ht="30" customHeight="1" x14ac:dyDescent="0.25">
      <c r="B6" s="4" t="s">
        <v>5</v>
      </c>
      <c r="C6" s="13">
        <f>IFERROR(SUMIF(Registrator[Kategorija],"=" &amp;Rezime[[#This Row],[Kategorija]],Registrator[Podizanje (-)]),"")</f>
        <v>700</v>
      </c>
      <c r="D6" s="6" t="s">
        <v>12</v>
      </c>
      <c r="E6" s="2">
        <f ca="1">TODAY()+40</f>
        <v>43291</v>
      </c>
      <c r="F6" s="4" t="s">
        <v>18</v>
      </c>
      <c r="G6" s="4" t="s">
        <v>6</v>
      </c>
      <c r="H6" s="3">
        <v>3800</v>
      </c>
      <c r="I6" s="3"/>
      <c r="J6" s="13">
        <f>IF(ISBLANK(Registrator[[#This Row],[Podizanje (-)]]),J5+Registrator[[#This Row],[Deponovanje (+)]],J5-Registrator[[#This Row],[Podizanje (-)]])</f>
        <v>166400</v>
      </c>
    </row>
    <row r="7" spans="2:10" ht="30" customHeight="1" x14ac:dyDescent="0.25">
      <c r="B7" s="4" t="s">
        <v>6</v>
      </c>
      <c r="C7" s="13">
        <f>IFERROR(SUMIF(Registrator[Kategorija],"=" &amp;Rezime[[#This Row],[Kategorija]],Registrator[Podizanje (-)]),"")</f>
        <v>26300</v>
      </c>
      <c r="D7" s="6">
        <v>1002</v>
      </c>
      <c r="E7" s="2">
        <f ca="1">TODAY()+55</f>
        <v>43306</v>
      </c>
      <c r="F7" s="4" t="s">
        <v>19</v>
      </c>
      <c r="G7" s="4" t="s">
        <v>4</v>
      </c>
      <c r="H7" s="3">
        <v>4000</v>
      </c>
      <c r="I7" s="3"/>
      <c r="J7" s="13">
        <f>IF(ISBLANK(Registrator[[#This Row],[Podizanje (-)]]),J6+Registrator[[#This Row],[Deponovanje (+)]],J6-Registrator[[#This Row],[Podizanje (-)]])</f>
        <v>162400</v>
      </c>
    </row>
    <row r="8" spans="2:10" ht="30" customHeight="1" x14ac:dyDescent="0.25">
      <c r="B8" s="4" t="s">
        <v>7</v>
      </c>
      <c r="C8" s="13">
        <f>IFERROR(SUMIF(Registrator[Kategorija],"=" &amp;Rezime[[#This Row],[Kategorija]],Registrator[Podizanje (-)]),"")</f>
        <v>7300</v>
      </c>
      <c r="D8" s="6" t="s">
        <v>12</v>
      </c>
      <c r="E8" s="2">
        <f ca="1">TODAY()+65</f>
        <v>43316</v>
      </c>
      <c r="F8" s="4" t="s">
        <v>20</v>
      </c>
      <c r="G8" s="4" t="s">
        <v>5</v>
      </c>
      <c r="H8" s="3">
        <v>700</v>
      </c>
      <c r="I8" s="3"/>
      <c r="J8" s="13">
        <f>IF(ISBLANK(Registrator[[#This Row],[Podizanje (-)]]),J7+Registrator[[#This Row],[Deponovanje (+)]],J7-Registrator[[#This Row],[Podizanje (-)]])</f>
        <v>161700</v>
      </c>
    </row>
    <row r="9" spans="2:10" ht="30" customHeight="1" x14ac:dyDescent="0.25">
      <c r="B9" s="4" t="s">
        <v>8</v>
      </c>
      <c r="C9" s="13">
        <f>IFERROR(SUMIFS(Registrator[Podizanje (-)],Registrator[Kategorija],Rezime[[#This Row],[Kategorija]])+SUMIFS(Registrator[Podizanje (-)],Registrator[Kategorija],""),"")</f>
        <v>0</v>
      </c>
    </row>
  </sheetData>
  <mergeCells count="4">
    <mergeCell ref="I1:J1"/>
    <mergeCell ref="B1:C1"/>
    <mergeCell ref="D1:H1"/>
    <mergeCell ref="B2:C2"/>
  </mergeCells>
  <conditionalFormatting sqref="J3:J8">
    <cfRule type="expression" dxfId="2" priority="1">
      <formula>J3&lt;0</formula>
    </cfRule>
  </conditionalFormatting>
  <dataValidations count="15">
    <dataValidation type="list" errorStyle="warning" allowBlank="1" showInputMessage="1" showErrorMessage="1" error="Izaberite stavku sa liste. Izaberite stavku „OTKAŽI“, pa pritisnite kombinaciju tastera ALT+STRELICA NADOLE da biste otvorili padajuću listu, a zatim taster ENTER da biste napravili izbor" sqref="G3:G8" xr:uid="{00000000-0002-0000-0000-000000000000}">
      <formula1>CategoryLookup</formula1>
    </dataValidation>
    <dataValidation allowBlank="1" showInputMessage="1" showErrorMessage="1" prompt="Naslov ovog radnog lista nalazi se u ovoj ćeliji" sqref="B1:C1" xr:uid="{00000000-0002-0000-0000-000001000000}"/>
    <dataValidation allowBlank="1" showInputMessage="1" showErrorMessage="1" prompt="Stavke kategorije se nalaze u ovoj koloni, ispod ovog naslova" sqref="B3" xr:uid="{00000000-0002-0000-0000-000002000000}"/>
    <dataValidation allowBlank="1" showInputMessage="1" showErrorMessage="1" prompt="Ukupni iznosi kategorija automatski se ažuriraju u ovoj koloni, ispod ovog naslova, na osnovu stavki iz tabele „Registrator“" sqref="C3" xr:uid="{00000000-0002-0000-0000-000003000000}"/>
    <dataValidation allowBlank="1" showInputMessage="1" showErrorMessage="1" prompt="Unesite broj čeka u ovu kolonu, ispod ovog naslova" sqref="D2" xr:uid="{00000000-0002-0000-0000-000004000000}"/>
    <dataValidation allowBlank="1" showInputMessage="1" showErrorMessage="1" prompt="Unesite datum u ovu kolonu, ispod ovog naslova" sqref="E2" xr:uid="{00000000-0002-0000-0000-000005000000}"/>
    <dataValidation allowBlank="1" showInputMessage="1" showErrorMessage="1" prompt="Unesite opis u ovu kolonu, ispod ovog naslova" sqref="F2" xr:uid="{00000000-0002-0000-0000-000006000000}"/>
    <dataValidation allowBlank="1" showInputMessage="1" showErrorMessage="1" prompt="Trenutni saldo se automatski ažurira u ćeliji sa desne strane" sqref="D1:H1" xr:uid="{00000000-0002-0000-0000-000007000000}"/>
    <dataValidation allowBlank="1" showInputMessage="1" showErrorMessage="1" prompt="Trenutni saldo se automatski ažurira u ovoj ćeliji. Registrator čekova počinje u ćeliji D2" sqref="I1:J1" xr:uid="{00000000-0002-0000-0000-000008000000}"/>
    <dataValidation allowBlank="1" showInputMessage="1" showErrorMessage="1" prompt="Izaberite kategoriju u koloni ispod naslova. Pritisnite  ALT+STRELICA NADOLE da biste otvorili padajuću listu, a zatim taster ENTER da biste napravili izbor. Lista kategorija zasnovana je na kategorijama rezimea troškova sa leve strane" sqref="G2" xr:uid="{00000000-0002-0000-0000-000009000000}"/>
    <dataValidation allowBlank="1" showInputMessage="1" showErrorMessage="1" prompt="Unesite iznos podizanja u ovu kolonu, ispod ovog naslova" sqref="H2" xr:uid="{00000000-0002-0000-0000-00000A000000}"/>
    <dataValidation allowBlank="1" showInputMessage="1" showErrorMessage="1" prompt="Unesite iznos deponovanja u ovu kolonu, ispod ovog naslova" sqref="I2" xr:uid="{00000000-0002-0000-0000-00000B000000}"/>
    <dataValidation allowBlank="1" showInputMessage="1" showErrorMessage="1" prompt="Saldo se automatski izračunava u ovoj koloni, ispod ovog naslova" sqref="J2" xr:uid="{00000000-0002-0000-0000-00000C000000}"/>
    <dataValidation allowBlank="1" showInputMessage="1" showErrorMessage="1" prompt="Kreirajte registrator čekova na ovom radnom listu" sqref="A1" xr:uid="{00000000-0002-0000-0000-00000D000000}"/>
    <dataValidation allowBlank="1" showInputMessage="1" showErrorMessage="1" prompt="Ispod izmenite kategorije ili dodajte nove kategorije. Kada se stavke dodaju u registrator čekova sa desne strane za tu kategoriju, ukupne vrednosti će se automatski ažurirati u ovom rezimeu" sqref="B2:C2" xr:uid="{00000000-0002-0000-0000-00000E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5</vt:i4>
      </vt:variant>
    </vt:vector>
  </HeadingPairs>
  <TitlesOfParts>
    <vt:vector size="6" baseType="lpstr">
      <vt:lpstr>Registrator čekova</vt:lpstr>
      <vt:lpstr>Naslov1</vt:lpstr>
      <vt:lpstr>'Registrator čekova'!Naslovi_štampanja</vt:lpstr>
      <vt:lpstr>NaslovKolone1</vt:lpstr>
      <vt:lpstr>OblastNaslovaReda1..I1</vt:lpstr>
      <vt:lpstr>PronalaženjeKategorije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2017-02-17T07:09:29Z</dcterms:created>
  <dcterms:modified xsi:type="dcterms:W3CDTF">2018-05-31T14:34:08Z</dcterms:modified>
</cp:coreProperties>
</file>