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3"/>
  <workbookPr filterPrivacy="1" codeName="ThisWorkbook"/>
  <xr:revisionPtr revIDLastSave="0" documentId="13_ncr:1_{A6F05F0E-27A7-4AD9-95C1-62D060FA2FB2}" xr6:coauthVersionLast="47" xr6:coauthVersionMax="47" xr10:uidLastSave="{00000000-0000-0000-0000-000000000000}"/>
  <bookViews>
    <workbookView xWindow="-120" yWindow="-120" windowWidth="29040" windowHeight="15960" xr2:uid="{00000000-000D-0000-FFFF-FFFF00000000}"/>
  </bookViews>
  <sheets>
    <sheet name="Komercijalna faktura" sheetId="1" r:id="rId1"/>
    <sheet name="Klijenti" sheetId="3" r:id="rId2"/>
  </sheets>
  <definedNames>
    <definedName name="CustomerLookup">CustomerList[IME PREDUZEĆA]</definedName>
    <definedName name="Depozit">'Komercijalna faktura'!$H$18</definedName>
    <definedName name="Isporuka">'Komercijalna faktura'!$H$17</definedName>
    <definedName name="Naslov2">CustomerList[[#Headers],[IME PREDUZEĆA]]</definedName>
    <definedName name="_xlnm.Print_Titles" localSheetId="1">Klijenti!$2:$2</definedName>
    <definedName name="_xlnm.Print_Titles" localSheetId="0">'Komercijalna faktura'!$8:$8</definedName>
    <definedName name="NaslovKolone1">StavkeFakture[[#Headers],[DATUM]]</definedName>
    <definedName name="NazivPreduzeća">'Komercijalna faktura'!$B$1</definedName>
    <definedName name="Nazivračuna">'Komercijalna faktura'!$C$4</definedName>
    <definedName name="_xlnm.Print_Area" localSheetId="1">Klijenti!$A:$L</definedName>
    <definedName name="_xlnm.Print_Area" localSheetId="0">'Komercijalna faktura'!$A:$I</definedName>
    <definedName name="OblastNaslovaReda1..C6">'Komercijalna faktura'!$B$4</definedName>
    <definedName name="Podzbirfakture">'Komercijalna faktura'!$H$14</definedName>
    <definedName name="RowTitleRegion2..E5">'Komercijalna faktura'!$D$4</definedName>
    <definedName name="RowTitleRegion3..H5">'Komercijalna faktura'!$G$4</definedName>
    <definedName name="RowTitleRegion4..H20">'Komercijalna faktura'!$G$14</definedName>
    <definedName name="SalesTax">'Komercijalna faktura'!$H$16</definedName>
    <definedName name="SalesTaxRate">'Komercijalna faktura'!$H$15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  <c r="E6" i="1" l="1"/>
  <c r="E5" i="1"/>
  <c r="E4" i="1"/>
  <c r="B9" i="1" l="1"/>
  <c r="H5" i="1"/>
  <c r="C7" i="1" l="1"/>
  <c r="C6" i="1" l="1"/>
  <c r="H6" i="1" l="1"/>
  <c r="C5" i="1"/>
  <c r="H9" i="1" l="1"/>
  <c r="H10" i="1"/>
  <c r="H11" i="1"/>
  <c r="H12" i="1"/>
  <c r="H13" i="1"/>
  <c r="H14" i="1" l="1"/>
  <c r="H16" i="1" l="1"/>
  <c r="H19" i="1" s="1"/>
</calcChain>
</file>

<file path=xl/sharedStrings.xml><?xml version="1.0" encoding="utf-8"?>
<sst xmlns="http://schemas.openxmlformats.org/spreadsheetml/2006/main" count="62" uniqueCount="60">
  <si>
    <t>TAILSPIN TOYS</t>
  </si>
  <si>
    <t>Račun za:</t>
  </si>
  <si>
    <t>Adresa:</t>
  </si>
  <si>
    <t>DATUM</t>
  </si>
  <si>
    <t>Celokupan iznos treba uplatiti za 10 dana. Nalozi koji kasne podležu naplati kamate od 2% mesečno.</t>
  </si>
  <si>
    <t>Lili Alik</t>
  </si>
  <si>
    <t>STAVKA #</t>
  </si>
  <si>
    <t>Telefon:</t>
  </si>
  <si>
    <t>Faks:</t>
  </si>
  <si>
    <t>E-adresa:</t>
  </si>
  <si>
    <t>OPIS</t>
  </si>
  <si>
    <t>Drveni blokovi</t>
  </si>
  <si>
    <t>Glavna ulica 123</t>
  </si>
  <si>
    <t>Dunavski bulevar, 11080 Beograd</t>
  </si>
  <si>
    <t>KOL.</t>
  </si>
  <si>
    <r>
      <rPr>
        <b/>
        <sz val="11"/>
        <color theme="2" tint="-0.749992370372631"/>
        <rFont val="Source Sans Pro"/>
        <family val="2"/>
      </rPr>
      <t xml:space="preserve">T: </t>
    </r>
    <r>
      <rPr>
        <sz val="11"/>
        <color theme="2" tint="-0.749992370372631"/>
        <rFont val="Source Sans Pro"/>
        <family val="2"/>
      </rPr>
      <t>011-555-0123</t>
    </r>
  </si>
  <si>
    <r>
      <rPr>
        <b/>
        <sz val="11"/>
        <color theme="2" tint="-0.749992370372631"/>
        <rFont val="Source Sans Pro"/>
        <family val="2"/>
      </rPr>
      <t>F:</t>
    </r>
    <r>
      <rPr>
        <sz val="11"/>
        <color theme="2" tint="-0.749992370372631"/>
        <rFont val="Source Sans Pro"/>
        <family val="2"/>
      </rPr>
      <t xml:space="preserve"> 011-555-0124</t>
    </r>
  </si>
  <si>
    <t>CENA PO JEDINICI</t>
  </si>
  <si>
    <t>tailspin@interestingsite.com</t>
  </si>
  <si>
    <t>www.tailspintoys.com</t>
  </si>
  <si>
    <t>Br. fakture:</t>
  </si>
  <si>
    <t>Datum fakture:</t>
  </si>
  <si>
    <t>Kontakt:</t>
  </si>
  <si>
    <t>POPUST</t>
  </si>
  <si>
    <t>Međuvrednost fakture</t>
  </si>
  <si>
    <t>Poreska stopa</t>
  </si>
  <si>
    <t>Porez na prodaju</t>
  </si>
  <si>
    <t>Isporuka</t>
  </si>
  <si>
    <t>Primljeni depozit</t>
  </si>
  <si>
    <t>UKUPNO</t>
  </si>
  <si>
    <t>Klijenti</t>
  </si>
  <si>
    <t>KLIJENTI</t>
  </si>
  <si>
    <t>IME PREDUZEĆA</t>
  </si>
  <si>
    <t>Contoso d.o.o.</t>
  </si>
  <si>
    <t>KONTAKT INFORMACIJE</t>
  </si>
  <si>
    <t>Miloš Grabić</t>
  </si>
  <si>
    <t>Jelena Medakov</t>
  </si>
  <si>
    <t>ADRESA</t>
  </si>
  <si>
    <t>Višnjićeva 345</t>
  </si>
  <si>
    <t>Karađorđeva 567</t>
  </si>
  <si>
    <t>ADDRESS2</t>
  </si>
  <si>
    <t>Apartman 123</t>
  </si>
  <si>
    <t>GRAD</t>
  </si>
  <si>
    <t>Sombor</t>
  </si>
  <si>
    <t>Kragujevac</t>
  </si>
  <si>
    <t>DRŽAVA</t>
  </si>
  <si>
    <t>SR</t>
  </si>
  <si>
    <t>POŠTANSKI BROJ</t>
  </si>
  <si>
    <t>34000</t>
  </si>
  <si>
    <t>TELEFON</t>
  </si>
  <si>
    <t>025-555-0178</t>
  </si>
  <si>
    <t>034-555-0189</t>
  </si>
  <si>
    <t>E-POŠTA</t>
  </si>
  <si>
    <t>mike@excellentwebsite.com</t>
  </si>
  <si>
    <t>contoso@websitegoeshere.com</t>
  </si>
  <si>
    <t>FAKS</t>
  </si>
  <si>
    <t>025-555-0187</t>
  </si>
  <si>
    <t>432-555-0123</t>
  </si>
  <si>
    <t>Komercijalna faktura</t>
  </si>
  <si>
    <t>Zbir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</si>
</sst>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* #,##0_);_(* \(#,##0\);_(* &quot;-&quot;_);_(@_)"/>
    <numFmt numFmtId="165" formatCode="_(* #,##0.00_);_(* \(#,##0.00\);_(* &quot;-&quot;??_);_(@_)"/>
    <numFmt numFmtId="166" formatCode="0;0;;@"/>
    <numFmt numFmtId="167" formatCode="#,##0.00\ &quot;RSD&quot;"/>
    <numFmt numFmtId="168" formatCode="[&lt;=9999999]###\-####;\(###\)\ ###\-####"/>
    <numFmt numFmtId="169" formatCode="00000"/>
  </numFmts>
  <fonts count="37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28"/>
      <color theme="3"/>
      <name val="Calibri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0"/>
      <name val="Calibri"/>
      <family val="2"/>
      <scheme val="minor"/>
    </font>
    <font>
      <b/>
      <sz val="28"/>
      <color theme="4"/>
      <name val="Verdana"/>
      <family val="2"/>
    </font>
    <font>
      <sz val="11"/>
      <color rgb="FF707070"/>
      <name val="Source Sans Pro"/>
      <family val="2"/>
    </font>
    <font>
      <sz val="11"/>
      <color theme="3"/>
      <name val="Source Sans Pro"/>
      <family val="2"/>
    </font>
    <font>
      <b/>
      <sz val="11"/>
      <color theme="1"/>
      <name val="Source Sans Pro"/>
      <family val="2"/>
    </font>
    <font>
      <sz val="11"/>
      <color theme="1"/>
      <name val="Source Sans Pro"/>
      <family val="2"/>
    </font>
    <font>
      <sz val="11"/>
      <color theme="0"/>
      <name val="Source Sans Pro"/>
      <family val="2"/>
    </font>
    <font>
      <sz val="11"/>
      <color theme="3"/>
      <name val="Trebuchet MS Bold Italic"/>
    </font>
    <font>
      <sz val="11"/>
      <color theme="0"/>
      <name val="Trebuchet MS Bold Italic"/>
    </font>
    <font>
      <b/>
      <sz val="11"/>
      <color theme="0"/>
      <name val="Source Sans Pro"/>
      <family val="2"/>
    </font>
    <font>
      <sz val="11"/>
      <color theme="3" tint="-0.249977111117893"/>
      <name val="Source Sans Pro"/>
      <family val="2"/>
    </font>
    <font>
      <sz val="10"/>
      <color theme="2" tint="-0.749992370372631"/>
      <name val="Calibri"/>
      <family val="2"/>
      <scheme val="minor"/>
    </font>
    <font>
      <sz val="10"/>
      <color theme="2" tint="-0.749992370372631"/>
      <name val="Source Sans Pro"/>
      <family val="2"/>
    </font>
    <font>
      <sz val="11"/>
      <color theme="2" tint="-0.749992370372631"/>
      <name val="Source Sans Pro"/>
      <family val="2"/>
    </font>
    <font>
      <b/>
      <sz val="11"/>
      <color theme="2" tint="-0.749992370372631"/>
      <name val="Source Sans Pro"/>
      <family val="2"/>
    </font>
    <font>
      <sz val="9"/>
      <color theme="2" tint="-0.749992370372631"/>
      <name val="Source Sans Pro"/>
      <family val="2"/>
    </font>
    <font>
      <b/>
      <sz val="28"/>
      <color theme="4" tint="-0.499984740745262"/>
      <name val="Trebuchet MS"/>
      <family val="2"/>
    </font>
    <font>
      <b/>
      <sz val="22"/>
      <color theme="4" tint="-0.499984740745262"/>
      <name val="Trebuchet MS Bold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 tint="-0.249977111117893"/>
      <name val="Source Sans Pro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/>
      <bottom style="thin">
        <color theme="3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horizontal="left" vertical="center" wrapText="1"/>
    </xf>
    <xf numFmtId="0" fontId="7" fillId="0" borderId="0" applyNumberFormat="0" applyFill="0" applyBorder="0" applyAlignment="0" applyProtection="0">
      <alignment vertical="center" wrapText="1"/>
    </xf>
    <xf numFmtId="0" fontId="8" fillId="0" borderId="0" applyNumberFormat="0" applyFill="0" applyBorder="0" applyProtection="0">
      <alignment horizontal="left" wrapText="1" indent="2"/>
    </xf>
    <xf numFmtId="0" fontId="8" fillId="0" borderId="0" applyNumberFormat="0" applyFill="0" applyBorder="0" applyProtection="0">
      <alignment horizontal="left" vertical="top" wrapText="1" indent="2"/>
    </xf>
    <xf numFmtId="9" fontId="1" fillId="0" borderId="0" applyFill="0" applyBorder="0" applyProtection="0">
      <alignment horizontal="right" vertical="center" indent="1"/>
    </xf>
    <xf numFmtId="0" fontId="7" fillId="0" borderId="0" applyNumberFormat="0" applyFill="0" applyBorder="0" applyAlignment="0" applyProtection="0">
      <alignment vertical="center" wrapText="1"/>
    </xf>
    <xf numFmtId="2" fontId="4" fillId="0" borderId="0" applyFill="0" applyBorder="0" applyProtection="0">
      <alignment horizontal="left" vertical="center"/>
    </xf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7" fillId="0" borderId="0" applyFont="0" applyFill="0" applyBorder="0" applyProtection="0">
      <alignment horizontal="right" vertical="center"/>
    </xf>
    <xf numFmtId="167" fontId="1" fillId="0" borderId="0" applyFill="0" applyBorder="0" applyProtection="0">
      <alignment horizontal="right" vertical="center" indent="1"/>
    </xf>
    <xf numFmtId="0" fontId="7" fillId="0" borderId="0" applyNumberFormat="0" applyFill="0" applyProtection="0">
      <alignment horizontal="right" vertical="top" indent="2"/>
    </xf>
    <xf numFmtId="0" fontId="7" fillId="0" borderId="0" applyNumberFormat="0" applyFill="0" applyBorder="0" applyProtection="0">
      <alignment horizontal="right" indent="2"/>
    </xf>
    <xf numFmtId="0" fontId="7" fillId="2" borderId="2" applyNumberFormat="0" applyFont="0" applyAlignment="0" applyProtection="0"/>
    <xf numFmtId="0" fontId="6" fillId="0" borderId="3" applyNumberFormat="0" applyFill="0" applyAlignment="0" applyProtection="0"/>
    <xf numFmtId="0" fontId="7" fillId="0" borderId="1" applyNumberFormat="0" applyFont="0" applyFill="0" applyAlignment="0">
      <alignment vertical="center"/>
    </xf>
    <xf numFmtId="14" fontId="7" fillId="0" borderId="0" applyFont="0" applyFill="0" applyBorder="0" applyAlignment="0" applyProtection="0">
      <alignment horizontal="left" vertical="center"/>
    </xf>
    <xf numFmtId="1" fontId="7" fillId="0" borderId="0" applyFont="0" applyFill="0" applyBorder="0" applyProtection="0">
      <alignment vertical="center"/>
    </xf>
    <xf numFmtId="168" fontId="7" fillId="0" borderId="0" applyFont="0" applyFill="0" applyBorder="0" applyAlignment="0" applyProtection="0">
      <alignment vertical="center"/>
    </xf>
    <xf numFmtId="0" fontId="7" fillId="0" borderId="0" applyNumberFormat="0" applyFill="0" applyBorder="0" applyProtection="0"/>
    <xf numFmtId="166" fontId="5" fillId="0" borderId="0" applyNumberFormat="0">
      <alignment horizontal="left" vertical="top" wrapText="1"/>
    </xf>
    <xf numFmtId="0" fontId="5" fillId="0" borderId="0" applyNumberFormat="0" applyFill="0" applyBorder="0">
      <alignment horizontal="right" vertical="center" wrapText="1"/>
    </xf>
    <xf numFmtId="0" fontId="7" fillId="0" borderId="0" applyNumberFormat="0" applyFont="0" applyFill="0" applyBorder="0">
      <alignment horizontal="left" vertical="center" wrapText="1"/>
    </xf>
    <xf numFmtId="0" fontId="9" fillId="0" borderId="0" applyNumberFormat="0" applyFill="0" applyBorder="0">
      <alignment horizontal="center" vertical="center" wrapText="1"/>
    </xf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6" applyNumberFormat="0" applyAlignment="0" applyProtection="0"/>
    <xf numFmtId="0" fontId="31" fillId="8" borderId="7" applyNumberFormat="0" applyAlignment="0" applyProtection="0"/>
    <xf numFmtId="0" fontId="32" fillId="8" borderId="6" applyNumberFormat="0" applyAlignment="0" applyProtection="0"/>
    <xf numFmtId="0" fontId="33" fillId="0" borderId="8" applyNumberFormat="0" applyFill="0" applyAlignment="0" applyProtection="0"/>
    <xf numFmtId="0" fontId="34" fillId="9" borderId="9" applyNumberFormat="0" applyAlignment="0" applyProtection="0"/>
    <xf numFmtId="0" fontId="35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63">
    <xf numFmtId="0" fontId="0" fillId="0" borderId="0" xfId="0">
      <alignment horizontal="left" vertical="center" wrapText="1"/>
    </xf>
    <xf numFmtId="0" fontId="3" fillId="0" borderId="0" xfId="0" applyFont="1">
      <alignment horizontal="left" vertical="center" wrapText="1"/>
    </xf>
    <xf numFmtId="0" fontId="12" fillId="0" borderId="0" xfId="0" applyFont="1" applyAlignment="1">
      <alignment horizontal="left" vertical="center" wrapText="1" indent="1"/>
    </xf>
    <xf numFmtId="0" fontId="11" fillId="0" borderId="0" xfId="19" applyFont="1" applyAlignment="1">
      <alignment horizontal="left" indent="1"/>
    </xf>
    <xf numFmtId="0" fontId="12" fillId="0" borderId="0" xfId="0" applyFont="1">
      <alignment horizontal="left" vertical="center" wrapText="1"/>
    </xf>
    <xf numFmtId="0" fontId="15" fillId="0" borderId="0" xfId="23" applyFont="1" applyFill="1" applyAlignment="1">
      <alignment horizontal="center" vertical="top" wrapText="1"/>
    </xf>
    <xf numFmtId="0" fontId="16" fillId="0" borderId="0" xfId="0" applyFont="1">
      <alignment horizontal="left" vertical="center" wrapText="1"/>
    </xf>
    <xf numFmtId="0" fontId="17" fillId="0" borderId="0" xfId="23" quotePrefix="1" applyFont="1">
      <alignment horizontal="center" vertical="center" wrapText="1"/>
    </xf>
    <xf numFmtId="167" fontId="14" fillId="0" borderId="5" xfId="10" applyFont="1" applyFill="1" applyBorder="1" applyProtection="1">
      <alignment horizontal="right" vertical="center" indent="1"/>
    </xf>
    <xf numFmtId="9" fontId="14" fillId="0" borderId="3" xfId="4" applyFont="1" applyFill="1" applyBorder="1" applyProtection="1">
      <alignment horizontal="right" vertical="center" indent="1"/>
    </xf>
    <xf numFmtId="167" fontId="14" fillId="0" borderId="3" xfId="10" applyFont="1" applyFill="1" applyBorder="1" applyProtection="1">
      <alignment horizontal="right" vertical="center" indent="1"/>
    </xf>
    <xf numFmtId="167" fontId="14" fillId="0" borderId="4" xfId="10" applyFont="1" applyFill="1" applyBorder="1" applyProtection="1">
      <alignment horizontal="right" vertical="center" indent="1"/>
    </xf>
    <xf numFmtId="167" fontId="14" fillId="0" borderId="0" xfId="10" applyFont="1" applyFill="1" applyBorder="1" applyProtection="1">
      <alignment horizontal="right" vertical="center" indent="1"/>
    </xf>
    <xf numFmtId="0" fontId="13" fillId="0" borderId="5" xfId="14" applyFont="1" applyFill="1" applyBorder="1" applyAlignment="1" applyProtection="1">
      <alignment horizontal="left" vertical="center" indent="1"/>
    </xf>
    <xf numFmtId="0" fontId="13" fillId="0" borderId="3" xfId="14" applyFont="1" applyFill="1" applyAlignment="1" applyProtection="1">
      <alignment horizontal="left" vertical="center" indent="1"/>
    </xf>
    <xf numFmtId="0" fontId="13" fillId="0" borderId="4" xfId="14" applyFont="1" applyFill="1" applyBorder="1" applyAlignment="1" applyProtection="1">
      <alignment horizontal="left" vertical="center" indent="1"/>
    </xf>
    <xf numFmtId="0" fontId="13" fillId="0" borderId="0" xfId="14" applyFont="1" applyFill="1" applyBorder="1" applyAlignment="1" applyProtection="1">
      <alignment horizontal="left" vertical="center" indent="1"/>
    </xf>
    <xf numFmtId="0" fontId="18" fillId="3" borderId="0" xfId="21" applyFont="1" applyFill="1" applyBorder="1" applyAlignment="1">
      <alignment horizontal="center" vertical="center" wrapText="1"/>
    </xf>
    <xf numFmtId="0" fontId="18" fillId="3" borderId="0" xfId="21" applyFont="1" applyFill="1" applyBorder="1" applyAlignment="1">
      <alignment horizontal="right" vertical="center" wrapText="1" indent="1"/>
    </xf>
    <xf numFmtId="0" fontId="18" fillId="3" borderId="0" xfId="14" applyFont="1" applyFill="1" applyBorder="1" applyAlignment="1" applyProtection="1">
      <alignment horizontal="left" vertical="center" indent="1"/>
    </xf>
    <xf numFmtId="167" fontId="15" fillId="3" borderId="0" xfId="10" applyFont="1" applyFill="1" applyBorder="1" applyProtection="1">
      <alignment horizontal="right" vertical="center" indent="1"/>
    </xf>
    <xf numFmtId="0" fontId="19" fillId="0" borderId="0" xfId="0" applyFont="1" applyAlignment="1">
      <alignment horizontal="left" vertical="center" wrapText="1" indent="1"/>
    </xf>
    <xf numFmtId="0" fontId="19" fillId="0" borderId="0" xfId="0" applyFont="1">
      <alignment horizontal="left" vertical="center" wrapText="1"/>
    </xf>
    <xf numFmtId="0" fontId="19" fillId="0" borderId="0" xfId="0" applyFont="1" applyAlignment="1">
      <alignment horizontal="left" vertical="center"/>
    </xf>
    <xf numFmtId="168" fontId="19" fillId="0" borderId="0" xfId="18" applyFont="1" applyFill="1" applyBorder="1" applyAlignment="1" applyProtection="1">
      <alignment horizontal="left" vertical="center"/>
    </xf>
    <xf numFmtId="0" fontId="19" fillId="0" borderId="0" xfId="1" applyFont="1" applyFill="1" applyBorder="1" applyAlignment="1" applyProtection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168" fontId="19" fillId="0" borderId="0" xfId="18" applyFont="1" applyFill="1" applyBorder="1" applyAlignment="1" applyProtection="1">
      <alignment vertical="center"/>
    </xf>
    <xf numFmtId="0" fontId="19" fillId="0" borderId="0" xfId="1" applyFont="1" applyFill="1" applyBorder="1" applyAlignment="1" applyProtection="1">
      <alignment vertical="center" wrapText="1"/>
    </xf>
    <xf numFmtId="1" fontId="19" fillId="0" borderId="0" xfId="17" applyFont="1" applyFill="1" applyBorder="1" applyAlignment="1">
      <alignment horizontal="center" vertical="center"/>
    </xf>
    <xf numFmtId="167" fontId="19" fillId="0" borderId="0" xfId="9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1" fillId="0" borderId="0" xfId="0" applyFont="1">
      <alignment horizontal="left" vertical="center" wrapText="1"/>
    </xf>
    <xf numFmtId="0" fontId="22" fillId="0" borderId="0" xfId="11" applyFont="1" applyAlignment="1">
      <alignment horizontal="left" vertical="top" indent="1"/>
    </xf>
    <xf numFmtId="166" fontId="23" fillId="0" borderId="0" xfId="20" applyNumberFormat="1" applyFont="1" applyAlignment="1">
      <alignment horizontal="left" vertical="top" wrapText="1" indent="1"/>
    </xf>
    <xf numFmtId="168" fontId="23" fillId="0" borderId="0" xfId="18" applyFont="1" applyAlignment="1">
      <alignment horizontal="left" vertical="top" wrapText="1" indent="1"/>
    </xf>
    <xf numFmtId="0" fontId="22" fillId="0" borderId="0" xfId="11" applyFont="1" applyAlignment="1">
      <alignment horizontal="left" vertical="top" indent="2"/>
    </xf>
    <xf numFmtId="0" fontId="23" fillId="0" borderId="0" xfId="20" applyNumberFormat="1" applyFont="1">
      <alignment horizontal="left" vertical="top" wrapText="1"/>
    </xf>
    <xf numFmtId="168" fontId="23" fillId="0" borderId="0" xfId="18" applyFont="1" applyBorder="1" applyAlignment="1">
      <alignment horizontal="left" vertical="top" wrapText="1" indent="1"/>
    </xf>
    <xf numFmtId="14" fontId="23" fillId="0" borderId="0" xfId="20" applyNumberFormat="1" applyFont="1">
      <alignment horizontal="left" vertical="top" wrapText="1"/>
    </xf>
    <xf numFmtId="166" fontId="23" fillId="0" borderId="0" xfId="20" applyNumberFormat="1" applyFont="1">
      <alignment horizontal="left" vertical="top" wrapText="1"/>
    </xf>
    <xf numFmtId="0" fontId="24" fillId="0" borderId="0" xfId="0" applyFont="1" applyAlignment="1">
      <alignment horizontal="left" vertical="top" indent="1"/>
    </xf>
    <xf numFmtId="0" fontId="21" fillId="0" borderId="0" xfId="0" applyFont="1" applyAlignment="1">
      <alignment horizontal="left" vertical="top" wrapText="1"/>
    </xf>
    <xf numFmtId="0" fontId="22" fillId="0" borderId="0" xfId="2" applyFont="1" applyAlignment="1">
      <alignment horizontal="left" wrapText="1" indent="1"/>
    </xf>
    <xf numFmtId="168" fontId="22" fillId="0" borderId="0" xfId="18" applyFont="1" applyAlignment="1">
      <alignment horizontal="left" wrapText="1" indent="1"/>
    </xf>
    <xf numFmtId="0" fontId="22" fillId="0" borderId="0" xfId="3" applyFont="1" applyAlignment="1">
      <alignment horizontal="left" vertical="top" wrapText="1" indent="1"/>
    </xf>
    <xf numFmtId="2" fontId="26" fillId="0" borderId="0" xfId="6" applyFont="1" applyAlignment="1">
      <alignment horizontal="left" vertical="center" inden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 indent="1"/>
    </xf>
    <xf numFmtId="0" fontId="18" fillId="0" borderId="0" xfId="22" applyFont="1" applyFill="1" applyBorder="1" applyAlignment="1">
      <alignment horizontal="left" vertical="center" wrapText="1" indent="1"/>
    </xf>
    <xf numFmtId="0" fontId="18" fillId="0" borderId="0" xfId="22" applyFont="1" applyFill="1" applyBorder="1" applyAlignment="1">
      <alignment horizontal="center" vertical="center" wrapText="1"/>
    </xf>
    <xf numFmtId="0" fontId="18" fillId="0" borderId="0" xfId="21" applyFont="1" applyFill="1" applyBorder="1" applyAlignment="1">
      <alignment horizontal="center" vertical="center" wrapText="1"/>
    </xf>
    <xf numFmtId="14" fontId="19" fillId="0" borderId="0" xfId="16" applyFont="1" applyFill="1" applyBorder="1" applyAlignment="1">
      <alignment horizontal="left" vertical="center" wrapText="1" indent="1"/>
    </xf>
    <xf numFmtId="0" fontId="19" fillId="0" borderId="0" xfId="22" applyFont="1" applyFill="1" applyBorder="1" applyAlignment="1">
      <alignment horizontal="center" vertical="center" wrapText="1"/>
    </xf>
    <xf numFmtId="166" fontId="23" fillId="0" borderId="0" xfId="20" applyNumberFormat="1" applyFont="1" applyAlignment="1">
      <alignment horizontal="left" vertical="top" indent="1"/>
    </xf>
    <xf numFmtId="169" fontId="22" fillId="0" borderId="0" xfId="3" applyNumberFormat="1" applyFont="1" applyAlignment="1">
      <alignment horizontal="left" vertical="top" wrapText="1" indent="1"/>
    </xf>
    <xf numFmtId="0" fontId="22" fillId="0" borderId="0" xfId="1" applyFont="1" applyBorder="1" applyAlignment="1">
      <alignment wrapText="1"/>
    </xf>
    <xf numFmtId="0" fontId="22" fillId="0" borderId="0" xfId="1" applyFont="1" applyBorder="1" applyAlignment="1">
      <alignment vertical="top" wrapText="1"/>
    </xf>
    <xf numFmtId="2" fontId="25" fillId="0" borderId="0" xfId="6" applyFont="1" applyBorder="1" applyAlignment="1">
      <alignment horizontal="left" vertical="center" wrapText="1"/>
    </xf>
    <xf numFmtId="2" fontId="10" fillId="0" borderId="0" xfId="6" applyFont="1" applyBorder="1" applyAlignment="1">
      <alignment horizontal="left" vertical="center" wrapText="1"/>
    </xf>
    <xf numFmtId="167" fontId="36" fillId="0" borderId="0" xfId="10" applyFont="1" applyFill="1" applyBorder="1">
      <alignment horizontal="right" vertical="center" indent="1"/>
    </xf>
  </cellXfs>
  <cellStyles count="57">
    <cellStyle name="20% Akcenat1" xfId="34" builtinId="30" customBuiltin="1"/>
    <cellStyle name="20% Akcenat2" xfId="38" builtinId="34" customBuiltin="1"/>
    <cellStyle name="20% Akcenat3" xfId="42" builtinId="38" customBuiltin="1"/>
    <cellStyle name="20% Akcenat4" xfId="46" builtinId="42" customBuiltin="1"/>
    <cellStyle name="20% Akcenat5" xfId="50" builtinId="46" customBuiltin="1"/>
    <cellStyle name="20% Akcenat6" xfId="54" builtinId="50" customBuiltin="1"/>
    <cellStyle name="40% Akcenat1" xfId="35" builtinId="31" customBuiltin="1"/>
    <cellStyle name="40% Akcenat2" xfId="39" builtinId="35" customBuiltin="1"/>
    <cellStyle name="40% Akcenat3" xfId="43" builtinId="39" customBuiltin="1"/>
    <cellStyle name="40% Akcenat4" xfId="47" builtinId="43" customBuiltin="1"/>
    <cellStyle name="40% Akcenat5" xfId="51" builtinId="47" customBuiltin="1"/>
    <cellStyle name="40% Akcenat6" xfId="55" builtinId="51" customBuiltin="1"/>
    <cellStyle name="60% Akcenat1" xfId="36" builtinId="32" customBuiltin="1"/>
    <cellStyle name="60% Akcenat2" xfId="40" builtinId="36" customBuiltin="1"/>
    <cellStyle name="60% Akcenat3" xfId="44" builtinId="40" customBuiltin="1"/>
    <cellStyle name="60% Akcenat4" xfId="48" builtinId="44" customBuiltin="1"/>
    <cellStyle name="60% Akcenat5" xfId="52" builtinId="48" customBuiltin="1"/>
    <cellStyle name="60% Akcenat6" xfId="56" builtinId="52" customBuiltin="1"/>
    <cellStyle name="Akcenat1" xfId="33" builtinId="29" customBuiltin="1"/>
    <cellStyle name="Akcenat2" xfId="37" builtinId="33" customBuiltin="1"/>
    <cellStyle name="Akcenat3" xfId="41" builtinId="37" customBuiltin="1"/>
    <cellStyle name="Akcenat4" xfId="45" builtinId="41" customBuiltin="1"/>
    <cellStyle name="Akcenat5" xfId="49" builtinId="45" customBuiltin="1"/>
    <cellStyle name="Akcenat6" xfId="53" builtinId="49" customBuiltin="1"/>
    <cellStyle name="Beleška" xfId="13" builtinId="10" customBuiltin="1"/>
    <cellStyle name="Ćelija za proveru" xfId="31" builtinId="23" customBuiltin="1"/>
    <cellStyle name="Datum" xfId="16" xr:uid="{00000000-0005-0000-0000-000004000000}"/>
    <cellStyle name="Desna ivica" xfId="15" xr:uid="{00000000-0005-0000-0000-000012000000}"/>
    <cellStyle name="Detalji fakture" xfId="20" xr:uid="{00000000-0005-0000-0000-00000C000000}"/>
    <cellStyle name="Detalji tabele poravnati ulevo" xfId="22" xr:uid="{00000000-0005-0000-0000-000013000000}"/>
    <cellStyle name="Dobro" xfId="24" builtinId="26" customBuiltin="1"/>
    <cellStyle name="Hiperveza" xfId="1" builtinId="8" customBuiltin="1"/>
    <cellStyle name="Ispraćena hiperveza" xfId="5" builtinId="9" customBuiltin="1"/>
    <cellStyle name="Izlaz" xfId="28" builtinId="21" customBuiltin="1"/>
    <cellStyle name="Izračunavanje" xfId="29" builtinId="22" customBuiltin="1"/>
    <cellStyle name="Količina" xfId="17" xr:uid="{00000000-0005-0000-0000-000011000000}"/>
    <cellStyle name="Loše" xfId="25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11" builtinId="18" customBuiltin="1"/>
    <cellStyle name="Naslov 4" xfId="12" builtinId="19" customBuiltin="1"/>
    <cellStyle name="Naslov tabele poravnat udesno" xfId="21" xr:uid="{00000000-0005-0000-0000-000014000000}"/>
    <cellStyle name="Neutralno" xfId="26" builtinId="28" customBuiltin="1"/>
    <cellStyle name="Normalan" xfId="0" builtinId="0" customBuiltin="1"/>
    <cellStyle name="pomeranje ćelija" xfId="23" xr:uid="{00000000-0005-0000-0000-000017000000}"/>
    <cellStyle name="Povezana ćelija" xfId="30" builtinId="24" customBuiltin="1"/>
    <cellStyle name="Procenat" xfId="4" builtinId="5" customBuiltin="1"/>
    <cellStyle name="Tekst objašnjenja" xfId="19" builtinId="53" customBuiltin="1"/>
    <cellStyle name="Tekst upozorenja" xfId="32" builtinId="11" customBuiltin="1"/>
    <cellStyle name="Telefon" xfId="18" xr:uid="{00000000-0005-0000-0000-000010000000}"/>
    <cellStyle name="Ukupno" xfId="14" builtinId="25" customBuiltin="1"/>
    <cellStyle name="Unos" xfId="27" builtinId="20" customBuiltin="1"/>
    <cellStyle name="Valuta" xfId="9" builtinId="4" customBuiltin="1"/>
    <cellStyle name="Valuta [0]" xfId="10" builtinId="7" customBuiltin="1"/>
    <cellStyle name="Zarez" xfId="7" builtinId="3" customBuiltin="1"/>
    <cellStyle name="Zarez [0]" xfId="8" builtinId="6" customBuiltin="1"/>
  </cellStyles>
  <dxfs count="38"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center" vertical="center" textRotation="0" wrapText="0" indent="0" justifyLastLine="0" shrinkToFit="0" readingOrder="0"/>
    </dxf>
    <dxf>
      <font>
        <b/>
        <i val="0"/>
        <color theme="3"/>
      </font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Source Sans Pro"/>
        <scheme val="none"/>
      </font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Source Sans Pro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Source Sans Pro"/>
        <scheme val="none"/>
      </font>
      <alignment horizontal="general" vertical="center" textRotation="0" indent="0" justifyLastLine="0" shrinkToFit="0" readingOrder="0"/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left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Source Sans Pro"/>
        <scheme val="none"/>
      </font>
      <fill>
        <patternFill patternType="solid">
          <fgColor indexed="64"/>
          <bgColor theme="1" tint="0.34998626667073579"/>
        </patternFill>
      </fill>
      <alignment horizontal="general" vertical="center" textRotation="0" indent="0" justifyLastLine="0" shrinkToFit="0" readingOrder="0"/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>
          <bgColor theme="2"/>
        </patternFill>
      </fill>
    </dxf>
    <dxf>
      <fill>
        <patternFill patternType="solid">
          <fgColor theme="4" tint="0.79995117038483843"/>
          <bgColor theme="2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</font>
      <border>
        <bottom style="double">
          <color theme="4" tint="-0.24994659260841701"/>
        </bottom>
      </border>
    </dxf>
    <dxf>
      <font>
        <b/>
        <i val="0"/>
        <color theme="3"/>
      </font>
      <fill>
        <patternFill patternType="none">
          <bgColor auto="1"/>
        </patternFill>
      </fill>
      <border>
        <left/>
        <right/>
        <top style="thick">
          <color theme="4" tint="-0.24994659260841701"/>
        </top>
        <bottom style="thick">
          <color theme="4" tint="-0.24994659260841701"/>
        </bottom>
        <vertical/>
        <horizontal/>
      </border>
    </dxf>
    <dxf>
      <border diagonalUp="0" diagonalDown="0">
        <left/>
        <right/>
        <top/>
        <bottom style="thick">
          <color theme="4" tint="-0.24994659260841701"/>
        </bottom>
        <vertical/>
        <horizontal/>
      </border>
    </dxf>
  </dxfs>
  <tableStyles count="5" defaultPivotStyle="PivotStyleLight16">
    <tableStyle name="Komercijalna faktura" pivot="0" count="5" xr9:uid="{00000000-0011-0000-FFFF-FFFF00000000}">
      <tableStyleElement type="wholeTable" dxfId="37"/>
      <tableStyleElement type="headerRow" dxfId="36"/>
      <tableStyleElement type="totalRow" dxfId="35"/>
      <tableStyleElement type="firstRowStripe" dxfId="34"/>
      <tableStyleElement type="firstColumnStripe" dxfId="33"/>
    </tableStyle>
    <tableStyle name="Stil tabele 1" pivot="0" count="3" xr9:uid="{AA9AF6CC-74EC-A548-910A-2CEC5057D9FB}">
      <tableStyleElement type="firstRowStripe" dxfId="32"/>
      <tableStyleElement type="secondRowStripe" dxfId="31"/>
      <tableStyleElement type="firstColumnStripe" dxfId="30"/>
    </tableStyle>
    <tableStyle name="Stil tabele 2" pivot="0" count="1" xr9:uid="{AAC86889-926A-9644-9E30-E6BC94208819}">
      <tableStyleElement type="firstRowStripe" dxfId="29"/>
    </tableStyle>
    <tableStyle name="Stil tabele 3" pivot="0" count="1" xr9:uid="{5A480686-C0EA-C14B-997D-F309FB808E8A}">
      <tableStyleElement type="firstRowStripe" dxfId="28"/>
    </tableStyle>
    <tableStyle name="Stil tabele 4" pivot="0" count="2" xr9:uid="{125EA417-284A-6046-8AD9-209A0A64DD89}">
      <tableStyleElement type="headerRow" dxfId="27"/>
      <tableStyleElement type="firstRowStripe" dxfId="26"/>
    </tableStyle>
  </tableStyles>
  <colors>
    <mruColors>
      <color rgb="FF7070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2.xml.rels>&#65279;<?xml version="1.0" encoding="utf-8"?><Relationships xmlns="http://schemas.openxmlformats.org/package/2006/relationships"><Relationship Type="http://schemas.openxmlformats.org/officeDocument/2006/relationships/hyperlink" Target="#'Klijenti'!A1" TargetMode="External" Id="rId1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hyperlink" Target="#'Komercijalna faktura'!A1" TargetMode="External" Id="rId1" /></Relationship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28572</xdr:colOff>
      <xdr:row>0</xdr:row>
      <xdr:rowOff>161926</xdr:rowOff>
    </xdr:from>
    <xdr:to>
      <xdr:col>9</xdr:col>
      <xdr:colOff>1464180</xdr:colOff>
      <xdr:row>1</xdr:row>
      <xdr:rowOff>296552</xdr:rowOff>
    </xdr:to>
    <xdr:sp macro="" textlink="">
      <xdr:nvSpPr>
        <xdr:cNvPr id="3" name="Strelica: Petougaonik 2" descr="Izaberite da biste prešli na radni list „Klijenti“">
          <a:hlinkClick xmlns:r="http://schemas.openxmlformats.org/officeDocument/2006/relationships" r:id="rId1" tooltip="Izaberite da biste prešli na radni list „Klijenti“"/>
          <a:extLst>
            <a:ext uri="{FF2B5EF4-FFF2-40B4-BE49-F238E27FC236}">
              <a16:creationId xmlns:a16="http://schemas.microsoft.com/office/drawing/2014/main" id="{74092F0A-1B54-4027-B0EC-248D38E21E12}"/>
            </a:ext>
          </a:extLst>
        </xdr:cNvPr>
        <xdr:cNvSpPr/>
      </xdr:nvSpPr>
      <xdr:spPr>
        <a:xfrm>
          <a:off x="9658347" y="161926"/>
          <a:ext cx="1435608" cy="409574"/>
        </a:xfrm>
        <a:prstGeom prst="homePlate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sr-latn-rs" sz="1100" b="1">
              <a:ln>
                <a:noFill/>
              </a:ln>
              <a:solidFill>
                <a:schemeClr val="bg1"/>
              </a:solidFill>
              <a:latin typeface="Source Sans Pro" panose="020B0503030403020204" pitchFamily="34" charset="0"/>
              <a:cs typeface="Arial" panose="020B0604020202020204" pitchFamily="34" charset="0"/>
            </a:rPr>
            <a:t>Klijenti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0</xdr:row>
      <xdr:rowOff>66673</xdr:rowOff>
    </xdr:from>
    <xdr:to>
      <xdr:col>12</xdr:col>
      <xdr:colOff>1464183</xdr:colOff>
      <xdr:row>0</xdr:row>
      <xdr:rowOff>478153</xdr:rowOff>
    </xdr:to>
    <xdr:sp macro="" textlink="">
      <xdr:nvSpPr>
        <xdr:cNvPr id="2" name="Strelica: Petougaonik 1" descr="Izaberite stavku da biste došli do radnog lista „Komercijalna faktura“">
          <a:hlinkClick xmlns:r="http://schemas.openxmlformats.org/officeDocument/2006/relationships" r:id="rId1" tooltip="Izaberite stavku da biste došli do radnog lista „Komercijalna faktura“"/>
          <a:extLst>
            <a:ext uri="{FF2B5EF4-FFF2-40B4-BE49-F238E27FC236}">
              <a16:creationId xmlns:a16="http://schemas.microsoft.com/office/drawing/2014/main" id="{A369B219-35C8-4A3B-AB52-F207ECE6F82D}"/>
            </a:ext>
          </a:extLst>
        </xdr:cNvPr>
        <xdr:cNvSpPr/>
      </xdr:nvSpPr>
      <xdr:spPr>
        <a:xfrm flipH="1">
          <a:off x="14478000" y="66673"/>
          <a:ext cx="1435608" cy="411480"/>
        </a:xfrm>
        <a:prstGeom prst="homePlate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 rtl="0"/>
          <a:r>
            <a:rPr lang="sr-latn-rs" sz="1100" b="1">
              <a:solidFill>
                <a:schemeClr val="bg1"/>
              </a:solidFill>
              <a:latin typeface="Source Sans Pro" panose="020B0503030403020204" pitchFamily="34" charset="0"/>
              <a:cs typeface="Arial" panose="020B0604020202020204" pitchFamily="34" charset="0"/>
            </a:rPr>
            <a:t>Komercijalna</a:t>
          </a:r>
          <a:r>
            <a:rPr lang="sr-latn-rs" sz="1100" b="1" baseline="0">
              <a:solidFill>
                <a:schemeClr val="bg1"/>
              </a:solidFill>
              <a:latin typeface="Source Sans Pro" panose="020B0503030403020204" pitchFamily="34" charset="0"/>
              <a:cs typeface="Arial" panose="020B0604020202020204" pitchFamily="34" charset="0"/>
            </a:rPr>
            <a:t> faktura</a:t>
          </a:r>
          <a:endParaRPr lang="en-US" sz="1100" b="1">
            <a:solidFill>
              <a:schemeClr val="bg1"/>
            </a:solidFill>
            <a:latin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StavkeFakture" displayName="StavkeFakture" ref="B8:H13" headerRowDxfId="25" dataDxfId="24" totalsRowDxfId="22" tableBorderDxfId="23">
  <autoFilter ref="B8:H13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8" xr3:uid="{00000000-0010-0000-0000-000008000000}" name="DATUM" totalsRowLabel="Zbir" dataDxfId="21" dataCellStyle="Datum"/>
    <tableColumn id="1" xr3:uid="{00000000-0010-0000-0000-000001000000}" name="STAVKA #" dataDxfId="20" dataCellStyle="Detalji tabele poravnati ulevo"/>
    <tableColumn id="2" xr3:uid="{00000000-0010-0000-0000-000002000000}" name="OPIS" dataDxfId="19" dataCellStyle="Detalji tabele poravnati ulevo"/>
    <tableColumn id="3" xr3:uid="{00000000-0010-0000-0000-000003000000}" name="KOL." dataDxfId="18" dataCellStyle="Količina"/>
    <tableColumn id="4" xr3:uid="{00000000-0010-0000-0000-000004000000}" name="CENA PO JEDINICI" dataDxfId="17" dataCellStyle="Valuta"/>
    <tableColumn id="5" xr3:uid="{00000000-0010-0000-0000-000005000000}" name="POPUST" dataDxfId="1" dataCellStyle="Valuta"/>
    <tableColumn id="6" xr3:uid="{00000000-0010-0000-0000-000006000000}" name="UKUPNO" dataDxfId="0" dataCellStyle="Valuta [0]">
      <calculatedColumnFormula>IF(AND(StavkeFakture[[#This Row],[KOL.]]&lt;&gt;"",StavkeFakture[[#This Row],[CENA PO JEDINICI]]&lt;&gt;""),(StavkeFakture[[#This Row],[KOL.]]*StavkeFakture[[#This Row],[CENA PO JEDINICI]])-StavkeFakture[[#This Row],[POPUST]],"")</calculatedColumnFormula>
    </tableColumn>
  </tableColumns>
  <tableStyleInfo name="Stil tabele 4" showFirstColumn="0" showLastColumn="0" showRowStripes="1" showColumnStripes="0"/>
  <extLst>
    <ext xmlns:x14="http://schemas.microsoft.com/office/spreadsheetml/2009/9/main" uri="{504A1905-F514-4f6f-8877-14C23A59335A}">
      <x14:table altTextSummary="Unesite datum, broj stavke, opis, količinu, cenu po jedinici i popust u ovu tabelu. Ukupni iznos se izračunava automatski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CustomerList" displayName="CustomerList" ref="B2:K4" headerRowDxfId="16" dataDxfId="15" totalsRowDxfId="13" tableBorderDxfId="14">
  <autoFilter ref="B2:K4" xr:uid="{00000000-0009-0000-0100-000001000000}"/>
  <tableColumns count="10">
    <tableColumn id="2" xr3:uid="{00000000-0010-0000-0100-000002000000}" name="IME PREDUZEĆA" dataDxfId="12"/>
    <tableColumn id="3" xr3:uid="{00000000-0010-0000-0100-000003000000}" name="KONTAKT INFORMACIJE" dataDxfId="11"/>
    <tableColumn id="4" xr3:uid="{00000000-0010-0000-0100-000004000000}" name="ADRESA" dataDxfId="10"/>
    <tableColumn id="1" xr3:uid="{00000000-0010-0000-0100-000001000000}" name="ADDRESS2" dataDxfId="9"/>
    <tableColumn id="5" xr3:uid="{00000000-0010-0000-0100-000005000000}" name="GRAD" dataDxfId="8"/>
    <tableColumn id="6" xr3:uid="{00000000-0010-0000-0100-000006000000}" name="DRŽAVA" dataDxfId="7"/>
    <tableColumn id="7" xr3:uid="{00000000-0010-0000-0100-000007000000}" name="POŠTANSKI BROJ" dataDxfId="6"/>
    <tableColumn id="8" xr3:uid="{00000000-0010-0000-0100-000008000000}" name="TELEFON" dataDxfId="5" dataCellStyle="Telefon"/>
    <tableColumn id="10" xr3:uid="{00000000-0010-0000-0100-00000A000000}" name="E-POŠTA" dataDxfId="4"/>
    <tableColumn id="11" xr3:uid="{00000000-0010-0000-0100-00000B000000}" name="FAKS" dataDxfId="3" dataCellStyle="Telefon"/>
  </tableColumns>
  <tableStyleInfo name="Stil tabele 4" showFirstColumn="0" showLastColumn="0" showRowStripes="1" showColumnStripes="0"/>
  <extLst>
    <ext xmlns:x14="http://schemas.microsoft.com/office/spreadsheetml/2009/9/main" uri="{504A1905-F514-4f6f-8877-14C23A59335A}">
      <x14:table altTextSummary="Unesite detalje klijenta, kao što su ime preduzeća, ime kontakta, adresa, telefon, adresa e-pošte i broj faksa u ovu tabelu"/>
    </ext>
  </extLst>
</table>
</file>

<file path=xl/theme/theme11.xml><?xml version="1.0" encoding="utf-8"?>
<a:theme xmlns:a="http://schemas.openxmlformats.org/drawingml/2006/main" name="Office Theme">
  <a:themeElements>
    <a:clrScheme name="Commercial Invoice">
      <a:dk1>
        <a:srgbClr val="000000"/>
      </a:dk1>
      <a:lt1>
        <a:srgbClr val="FFFFFF"/>
      </a:lt1>
      <a:dk2>
        <a:srgbClr val="6F6F6F"/>
      </a:dk2>
      <a:lt2>
        <a:srgbClr val="E7E6E6"/>
      </a:lt2>
      <a:accent1>
        <a:srgbClr val="E1BF49"/>
      </a:accent1>
      <a:accent2>
        <a:srgbClr val="B8B8B8"/>
      </a:accent2>
      <a:accent3>
        <a:srgbClr val="8BBC58"/>
      </a:accent3>
      <a:accent4>
        <a:srgbClr val="5097C7"/>
      </a:accent4>
      <a:accent5>
        <a:srgbClr val="E08587"/>
      </a:accent5>
      <a:accent6>
        <a:srgbClr val="D189FC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7" /><Relationship Type="http://schemas.openxmlformats.org/officeDocument/2006/relationships/drawing" Target="/xl/drawings/drawing12.xml" Id="rId6" /><Relationship Type="http://schemas.openxmlformats.org/officeDocument/2006/relationships/printerSettings" Target="/xl/printerSettings/printerSettings12.bin" Id="rId5" /><Relationship Type="http://schemas.openxmlformats.org/officeDocument/2006/relationships/hyperlink" Target="http://www.tailspintoys.com/" TargetMode="External" Id="rId3" /><Relationship Type="http://schemas.openxmlformats.org/officeDocument/2006/relationships/hyperlink" Target="mailto:tailspin@interestingsite.com" TargetMode="External" Id="rId2" /><Relationship Type="http://schemas.openxmlformats.org/officeDocument/2006/relationships/hyperlink" Target="mailto:CustomerService@tailspintoys.com" TargetMode="External" Id="rId1" /><Relationship Type="http://schemas.openxmlformats.org/officeDocument/2006/relationships/hyperlink" Target="http://www.tailspintoys.com/" TargetMode="External" Id="rId4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21.bin" Id="rId3" /><Relationship Type="http://schemas.openxmlformats.org/officeDocument/2006/relationships/table" Target="/xl/tables/table21.xml" Id="rId5" /><Relationship Type="http://schemas.openxmlformats.org/officeDocument/2006/relationships/drawing" Target="/xl/drawings/drawing21.xml" Id="rId4" /><Relationship Type="http://schemas.openxmlformats.org/officeDocument/2006/relationships/hyperlink" Target="mailto:mike@excellentwebsite.com" TargetMode="External" Id="rId2" /><Relationship Type="http://schemas.openxmlformats.org/officeDocument/2006/relationships/hyperlink" Target="mailto:contoso@websitegoeshere.com" TargetMode="External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249977111117893"/>
    <pageSetUpPr autoPageBreaks="0" fitToPage="1"/>
  </sheetPr>
  <dimension ref="B1:J19"/>
  <sheetViews>
    <sheetView showGridLines="0" tabSelected="1" zoomScaleNormal="100" workbookViewId="0"/>
  </sheetViews>
  <sheetFormatPr defaultColWidth="9.28515625" defaultRowHeight="30" customHeight="1" x14ac:dyDescent="0.25"/>
  <cols>
    <col min="1" max="1" width="2.7109375" customWidth="1"/>
    <col min="2" max="4" width="19.28515625" style="1" customWidth="1"/>
    <col min="5" max="5" width="33.42578125" style="1" customWidth="1"/>
    <col min="6" max="6" width="19.28515625" style="1" customWidth="1"/>
    <col min="7" max="7" width="25.7109375" style="1" customWidth="1"/>
    <col min="8" max="8" width="19.28515625" style="1" customWidth="1"/>
    <col min="9" max="9" width="2.7109375" customWidth="1"/>
    <col min="10" max="10" width="22.7109375" customWidth="1"/>
  </cols>
  <sheetData>
    <row r="1" spans="2:10" ht="22.15" customHeight="1" x14ac:dyDescent="0.25">
      <c r="B1" s="60" t="s">
        <v>0</v>
      </c>
      <c r="C1" s="61"/>
      <c r="D1" s="61"/>
      <c r="E1" s="45" t="s">
        <v>12</v>
      </c>
      <c r="F1" s="46" t="s">
        <v>15</v>
      </c>
      <c r="G1" s="58" t="s">
        <v>18</v>
      </c>
      <c r="H1" s="58"/>
      <c r="I1" s="4"/>
      <c r="J1" s="5" t="s">
        <v>30</v>
      </c>
    </row>
    <row r="2" spans="2:10" ht="28.9" customHeight="1" x14ac:dyDescent="0.25">
      <c r="B2" s="61"/>
      <c r="C2" s="61"/>
      <c r="D2" s="61"/>
      <c r="E2" s="47" t="s">
        <v>13</v>
      </c>
      <c r="F2" s="57" t="s">
        <v>16</v>
      </c>
      <c r="G2" s="59" t="s">
        <v>19</v>
      </c>
      <c r="H2" s="59"/>
      <c r="I2" s="4"/>
      <c r="J2" s="4"/>
    </row>
    <row r="3" spans="2:10" ht="30" customHeight="1" x14ac:dyDescent="0.25">
      <c r="B3" s="32"/>
      <c r="C3" s="32"/>
      <c r="D3" s="32"/>
      <c r="E3" s="33"/>
      <c r="F3" s="33"/>
      <c r="G3" s="34"/>
      <c r="H3" s="34"/>
      <c r="I3" s="4"/>
      <c r="J3" s="4"/>
    </row>
    <row r="4" spans="2:10" ht="30" customHeight="1" x14ac:dyDescent="0.25">
      <c r="B4" s="35" t="s">
        <v>1</v>
      </c>
      <c r="C4" s="36" t="s">
        <v>5</v>
      </c>
      <c r="D4" s="35" t="s">
        <v>7</v>
      </c>
      <c r="E4" s="37" t="str">
        <f>IFERROR(VLOOKUP(Nazivračuna,CustomerList[],8,FALSE),"")</f>
        <v>025-555-0178</v>
      </c>
      <c r="F4" s="37"/>
      <c r="G4" s="38" t="s">
        <v>20</v>
      </c>
      <c r="H4" s="39">
        <v>34567</v>
      </c>
    </row>
    <row r="5" spans="2:10" ht="30" customHeight="1" x14ac:dyDescent="0.25">
      <c r="B5" s="35" t="s">
        <v>2</v>
      </c>
      <c r="C5" s="36" t="str">
        <f>IFERROR(VLOOKUP(Nazivračuna,CustomerList[],3,FALSE),"")</f>
        <v>Višnjićeva 345</v>
      </c>
      <c r="D5" s="35" t="s">
        <v>8</v>
      </c>
      <c r="E5" s="40" t="str">
        <f>IFERROR(VLOOKUP(Nazivračuna,CustomerList[],10,FALSE),"")</f>
        <v>025-555-0187</v>
      </c>
      <c r="F5" s="40"/>
      <c r="G5" s="38" t="s">
        <v>21</v>
      </c>
      <c r="H5" s="41">
        <f ca="1">TODAY()</f>
        <v>44909</v>
      </c>
    </row>
    <row r="6" spans="2:10" ht="30" customHeight="1" x14ac:dyDescent="0.25">
      <c r="B6" s="35"/>
      <c r="C6" s="36" t="str">
        <f>IF(VLOOKUP(Nazivračuna,CustomerList[],4,FALSE)&lt;&gt;"",VLOOKUP(Nazivračuna,CustomerList[],4,FALSE),IF(VLOOKUP(Nazivračuna,CustomerList[],5,FALSE)&lt;&gt;"",CONCATENATE(VLOOKUP(Nazivračuna,CustomerList[],5,FALSE),", ",VLOOKUP(Nazivračuna,CustomerList[],6,FALSE)," ",VLOOKUP(Nazivračuna,CustomerList[],7,FALSE)),CONCATENATE(VLOOKUP(Nazivračuna,CustomerList[],6,FALSE)," ",VLOOKUP(Nazivračuna,CustomerList[],7,FALSE))))</f>
        <v>Apartman 123</v>
      </c>
      <c r="D6" s="35" t="s">
        <v>9</v>
      </c>
      <c r="E6" s="56" t="str">
        <f>IFERROR(VLOOKUP(Nazivračuna,CustomerList[],9,FALSE),"")</f>
        <v>mike@excellentwebsite.com</v>
      </c>
      <c r="F6" s="36"/>
      <c r="G6" s="38" t="s">
        <v>22</v>
      </c>
      <c r="H6" s="42" t="str">
        <f>IFERROR(VLOOKUP(Nazivračuna,CustomerList[],2,FALSE),"")</f>
        <v>Miloš Grabić</v>
      </c>
    </row>
    <row r="7" spans="2:10" ht="30" customHeight="1" x14ac:dyDescent="0.25">
      <c r="B7" s="35"/>
      <c r="C7" s="36" t="str">
        <f>IF(VLOOKUP(Nazivračuna,CustomerList[],4,FALSE)="","",IF(VLOOKUP(Nazivračuna,CustomerList[],5,FALSE)&lt;&gt;"",CONCATENATE(VLOOKUP(Nazivračuna,CustomerList[],5,FALSE),", ",VLOOKUP(Nazivračuna,CustomerList[],6,FALSE)," ",VLOOKUP(Nazivračuna,CustomerList[],7,FALSE)),CONCATENATE(VLOOKUP(Nazivračuna,CustomerList[],6,FALSE)," ",VLOOKUP(Nazivračuna,CustomerList[],7,FALSE))))</f>
        <v>Sombor, SR 12345</v>
      </c>
      <c r="D7" s="33"/>
      <c r="E7" s="33"/>
      <c r="F7" s="43"/>
      <c r="G7" s="44"/>
      <c r="H7" s="34"/>
    </row>
    <row r="8" spans="2:10" ht="30" customHeight="1" x14ac:dyDescent="0.25">
      <c r="B8" s="51" t="s">
        <v>3</v>
      </c>
      <c r="C8" s="52" t="s">
        <v>6</v>
      </c>
      <c r="D8" s="52" t="s">
        <v>10</v>
      </c>
      <c r="E8" s="53" t="s">
        <v>14</v>
      </c>
      <c r="F8" s="17" t="s">
        <v>17</v>
      </c>
      <c r="G8" s="17" t="s">
        <v>23</v>
      </c>
      <c r="H8" s="18" t="s">
        <v>29</v>
      </c>
    </row>
    <row r="9" spans="2:10" ht="30" customHeight="1" x14ac:dyDescent="0.25">
      <c r="B9" s="54">
        <f ca="1">TODAY()</f>
        <v>44909</v>
      </c>
      <c r="C9" s="55">
        <v>789807</v>
      </c>
      <c r="D9" s="55" t="s">
        <v>11</v>
      </c>
      <c r="E9" s="30">
        <v>4</v>
      </c>
      <c r="F9" s="31">
        <v>10</v>
      </c>
      <c r="G9" s="31">
        <v>2</v>
      </c>
      <c r="H9" s="62">
        <f>IF(AND(StavkeFakture[[#This Row],[KOL.]]&lt;&gt;"",StavkeFakture[[#This Row],[CENA PO JEDINICI]]&lt;&gt;""),(StavkeFakture[[#This Row],[KOL.]]*StavkeFakture[[#This Row],[CENA PO JEDINICI]])-StavkeFakture[[#This Row],[POPUST]],"")</f>
        <v>38</v>
      </c>
    </row>
    <row r="10" spans="2:10" ht="30" customHeight="1" x14ac:dyDescent="0.25">
      <c r="B10" s="54"/>
      <c r="C10" s="55"/>
      <c r="D10" s="55"/>
      <c r="E10" s="30"/>
      <c r="F10" s="31"/>
      <c r="G10" s="31"/>
      <c r="H10" s="62" t="str">
        <f>IF(AND(StavkeFakture[[#This Row],[KOL.]]&lt;&gt;"",StavkeFakture[[#This Row],[CENA PO JEDINICI]]&lt;&gt;""),(StavkeFakture[[#This Row],[KOL.]]*StavkeFakture[[#This Row],[CENA PO JEDINICI]])-StavkeFakture[[#This Row],[POPUST]],"")</f>
        <v/>
      </c>
    </row>
    <row r="11" spans="2:10" ht="30" customHeight="1" x14ac:dyDescent="0.25">
      <c r="B11" s="54"/>
      <c r="C11" s="55"/>
      <c r="D11" s="55"/>
      <c r="E11" s="30"/>
      <c r="F11" s="31"/>
      <c r="G11" s="31"/>
      <c r="H11" s="62" t="str">
        <f>IF(AND(StavkeFakture[[#This Row],[KOL.]]&lt;&gt;"",StavkeFakture[[#This Row],[CENA PO JEDINICI]]&lt;&gt;""),(StavkeFakture[[#This Row],[KOL.]]*StavkeFakture[[#This Row],[CENA PO JEDINICI]])-StavkeFakture[[#This Row],[POPUST]],"")</f>
        <v/>
      </c>
    </row>
    <row r="12" spans="2:10" ht="30" customHeight="1" x14ac:dyDescent="0.25">
      <c r="B12" s="54"/>
      <c r="C12" s="55"/>
      <c r="D12" s="55"/>
      <c r="E12" s="30"/>
      <c r="F12" s="31"/>
      <c r="G12" s="31"/>
      <c r="H12" s="62" t="str">
        <f>IF(AND(StavkeFakture[[#This Row],[KOL.]]&lt;&gt;"",StavkeFakture[[#This Row],[CENA PO JEDINICI]]&lt;&gt;""),(StavkeFakture[[#This Row],[KOL.]]*StavkeFakture[[#This Row],[CENA PO JEDINICI]])-StavkeFakture[[#This Row],[POPUST]],"")</f>
        <v/>
      </c>
    </row>
    <row r="13" spans="2:10" ht="30" customHeight="1" x14ac:dyDescent="0.25">
      <c r="B13" s="54"/>
      <c r="C13" s="55"/>
      <c r="D13" s="55"/>
      <c r="E13" s="30"/>
      <c r="F13" s="31"/>
      <c r="G13" s="31"/>
      <c r="H13" s="62" t="str">
        <f>IF(AND(StavkeFakture[[#This Row],[KOL.]]&lt;&gt;"",StavkeFakture[[#This Row],[CENA PO JEDINICI]]&lt;&gt;""),(StavkeFakture[[#This Row],[KOL.]]*StavkeFakture[[#This Row],[CENA PO JEDINICI]])-StavkeFakture[[#This Row],[POPUST]],"")</f>
        <v/>
      </c>
    </row>
    <row r="14" spans="2:10" ht="30" customHeight="1" x14ac:dyDescent="0.25">
      <c r="B14" s="2"/>
      <c r="C14" s="2"/>
      <c r="D14" s="2"/>
      <c r="E14" s="2"/>
      <c r="F14" s="2"/>
      <c r="G14" s="13" t="s">
        <v>24</v>
      </c>
      <c r="H14" s="8">
        <f>SUM(StavkeFakture[UKUPNO])</f>
        <v>38</v>
      </c>
    </row>
    <row r="15" spans="2:10" ht="30" customHeight="1" x14ac:dyDescent="0.25">
      <c r="B15" s="2"/>
      <c r="C15" s="2"/>
      <c r="D15" s="2"/>
      <c r="E15" s="2"/>
      <c r="F15" s="2"/>
      <c r="G15" s="14" t="s">
        <v>25</v>
      </c>
      <c r="H15" s="9">
        <v>8.8999999999999996E-2</v>
      </c>
    </row>
    <row r="16" spans="2:10" ht="30" customHeight="1" x14ac:dyDescent="0.25">
      <c r="B16" s="2"/>
      <c r="C16" s="2"/>
      <c r="D16" s="2"/>
      <c r="E16" s="2"/>
      <c r="F16" s="2"/>
      <c r="G16" s="14" t="s">
        <v>26</v>
      </c>
      <c r="H16" s="10">
        <f>Podzbirfakture*SalesTaxRate</f>
        <v>3.3819999999999997</v>
      </c>
    </row>
    <row r="17" spans="2:8" ht="30" customHeight="1" x14ac:dyDescent="0.25">
      <c r="B17" s="2"/>
      <c r="C17" s="2"/>
      <c r="D17" s="2"/>
      <c r="E17" s="2"/>
      <c r="F17" s="2"/>
      <c r="G17" s="15" t="s">
        <v>27</v>
      </c>
      <c r="H17" s="11">
        <v>5</v>
      </c>
    </row>
    <row r="18" spans="2:8" ht="30" customHeight="1" x14ac:dyDescent="0.2">
      <c r="B18" s="3" t="str">
        <f>"Neka svi čekovi glase na "&amp;UPPER(NazivPreduzeća)&amp;"."</f>
        <v>Neka svi čekovi glase na TAILSPIN TOYS.</v>
      </c>
      <c r="C18" s="3"/>
      <c r="D18" s="3"/>
      <c r="E18" s="3"/>
      <c r="F18" s="3"/>
      <c r="G18" s="16" t="s">
        <v>28</v>
      </c>
      <c r="H18" s="12">
        <v>0</v>
      </c>
    </row>
    <row r="19" spans="2:8" ht="30" customHeight="1" x14ac:dyDescent="0.2">
      <c r="B19" s="3" t="s">
        <v>4</v>
      </c>
      <c r="C19" s="3"/>
      <c r="D19" s="3"/>
      <c r="E19" s="3"/>
      <c r="F19" s="3"/>
      <c r="G19" s="19" t="s">
        <v>59</v>
      </c>
      <c r="H19" s="20">
        <f>Podzbirfakture+SalesTax+Isporuka-Depozit</f>
        <v>46.381999999999998</v>
      </c>
    </row>
  </sheetData>
  <sheetProtection formatCells="0" formatColumns="0" formatRows="0" selectLockedCells="1" sort="0"/>
  <mergeCells count="3">
    <mergeCell ref="G1:H1"/>
    <mergeCell ref="G2:H2"/>
    <mergeCell ref="B1:D2"/>
  </mergeCells>
  <phoneticPr fontId="2" type="noConversion"/>
  <conditionalFormatting sqref="E6">
    <cfRule type="expression" dxfId="2" priority="1">
      <formula>$E$6&lt;&gt;""</formula>
    </cfRule>
  </conditionalFormatting>
  <dataValidations xWindow="956" yWindow="463" count="48">
    <dataValidation type="list" allowBlank="1" showInputMessage="1" prompt="Izaberite ime klijenta u ovoj ćeliji. Pritisnite kombinaciju tastera ALT+STRELICA NADOLE da biste otvorili padajuću listu, a zatim ENTER da biste izabrali. Dodajte još klijenata u radni list klijenta da biste razvili listu izbora" sqref="C4" xr:uid="{00000000-0002-0000-0000-000000000000}">
      <formula1>CustomerLookup</formula1>
    </dataValidation>
    <dataValidation allowBlank="1" showInputMessage="1" showErrorMessage="1" prompt="Unesite adresu preduzeća koje izdaje fakturu u ovu ćeliju" sqref="E1" xr:uid="{00000000-0002-0000-0000-000001000000}"/>
    <dataValidation allowBlank="1" showInputMessage="1" showErrorMessage="1" prompt="Unesite grad, državu i poštanski broj u ovu ćeliju" sqref="E2" xr:uid="{00000000-0002-0000-0000-000002000000}"/>
    <dataValidation allowBlank="1" showInputMessage="1" showErrorMessage="1" prompt="Unesite telefon preduzeća koje izdaje fakturu u ovu ćeliju" sqref="F1" xr:uid="{00000000-0002-0000-0000-000003000000}"/>
    <dataValidation allowBlank="1" showInputMessage="1" showErrorMessage="1" prompt="Unesite broj faksa preduzeća koje izdaje fakturu u ovu ćeliju" sqref="F2" xr:uid="{00000000-0002-0000-0000-000004000000}"/>
    <dataValidation allowBlank="1" showInputMessage="1" showErrorMessage="1" prompt="Unesite adresu e-pošte preduzeća koje izdaje fakturu u ovu ćeliju." sqref="G1" xr:uid="{00000000-0002-0000-0000-000005000000}"/>
    <dataValidation allowBlank="1" showInputMessage="1" showErrorMessage="1" prompt="Unesite veb sajt faksa preduzeća koje izdaje fakturu u ovu ćeliju" sqref="G2:H2" xr:uid="{00000000-0002-0000-0000-000006000000}"/>
    <dataValidation allowBlank="1" showInputMessage="1" showErrorMessage="1" prompt="Informacije o računu automatski se ažuriraju u redovima od 3 do 6, na osnovu izbora napravljenih u ćeliji sa desne strane. Unesite broj fakture i datum fakture u ćelije H3 i H4" sqref="B4" xr:uid="{00000000-0002-0000-0000-000007000000}"/>
    <dataValidation allowBlank="1" showInputMessage="1" showErrorMessage="1" prompt="Broj telefona klijenta automatski se ažurira u ćeliji sa desne strane" sqref="D4" xr:uid="{00000000-0002-0000-0000-000008000000}"/>
    <dataValidation allowBlank="1" showInputMessage="1" showErrorMessage="1" prompt="Broj telefona klijenta automatski se ažurira u ovoj ćeliji " sqref="E4" xr:uid="{00000000-0002-0000-0000-000009000000}"/>
    <dataValidation allowBlank="1" showInputMessage="1" showErrorMessage="1" prompt="Broj faksa klijenta automatski se ažurira u ćeliji sa desne strane" sqref="D5" xr:uid="{00000000-0002-0000-0000-00000A000000}"/>
    <dataValidation allowBlank="1" showInputMessage="1" showErrorMessage="1" prompt="Broj faksa klijenta automatski se ažurira u ovoj ćeliji" sqref="E5" xr:uid="{00000000-0002-0000-0000-00000B000000}"/>
    <dataValidation allowBlank="1" showInputMessage="1" showErrorMessage="1" prompt="Adresa e-pošte klijenta automatski se ažurira u ćeliji sa desne strane" sqref="D6" xr:uid="{00000000-0002-0000-0000-00000C000000}"/>
    <dataValidation allowBlank="1" showInputMessage="1" showErrorMessage="1" prompt="Unesite broj fakture u ćeliju sa desne strane" sqref="G4" xr:uid="{00000000-0002-0000-0000-00000D000000}"/>
    <dataValidation allowBlank="1" showInputMessage="1" showErrorMessage="1" prompt="Unesite broj fakture u ovu ćeliju" sqref="H4" xr:uid="{00000000-0002-0000-0000-00000E000000}"/>
    <dataValidation allowBlank="1" showInputMessage="1" showErrorMessage="1" prompt="Unesite datum fakture u ćeliju sa desne strane" sqref="G5" xr:uid="{00000000-0002-0000-0000-00000F000000}"/>
    <dataValidation allowBlank="1" showInputMessage="1" showErrorMessage="1" prompt="Unesite datum fakture u ovu ćeliju" sqref="H5" xr:uid="{00000000-0002-0000-0000-000010000000}"/>
    <dataValidation allowBlank="1" showInputMessage="1" showErrorMessage="1" prompt="Ime za kontakt klijenta automatski se ažurira u ćeliji sa desne strane " sqref="G6" xr:uid="{00000000-0002-0000-0000-000011000000}"/>
    <dataValidation allowBlank="1" showInputMessage="1" showErrorMessage="1" prompt="Ime za kontakt klijenta automatski se ažurira u ovoj ćeliji" sqref="H6" xr:uid="{00000000-0002-0000-0000-000012000000}"/>
    <dataValidation allowBlank="1" showInputMessage="1" showErrorMessage="1" prompt="Unesite datum u ovu kolonu ispod ovog naslova" sqref="B8" xr:uid="{00000000-0002-0000-0000-000013000000}"/>
    <dataValidation allowBlank="1" showInputMessage="1" showErrorMessage="1" prompt="Unesite broj stavke u ovu kolonu, ispod ovog naslova" sqref="C8" xr:uid="{00000000-0002-0000-0000-000014000000}"/>
    <dataValidation allowBlank="1" showInputMessage="1" showErrorMessage="1" prompt="Unesite opis stavke u ovu kolonu, ispod ovog naslova" sqref="D8" xr:uid="{00000000-0002-0000-0000-000015000000}"/>
    <dataValidation allowBlank="1" showInputMessage="1" showErrorMessage="1" prompt="Unesite količinu u ovu kolonu, ispod ovog naslova" sqref="E8" xr:uid="{00000000-0002-0000-0000-000016000000}"/>
    <dataValidation allowBlank="1" showInputMessage="1" showErrorMessage="1" prompt="Unesite cenu po jedinici u ovu kolonu, ispod ovog naslova" sqref="F8" xr:uid="{00000000-0002-0000-0000-000017000000}"/>
    <dataValidation allowBlank="1" showInputMessage="1" showErrorMessage="1" prompt="Unesite popust u ovu kolonu, ispod ovog naslova" sqref="G8" xr:uid="{00000000-0002-0000-0000-000018000000}"/>
    <dataValidation allowBlank="1" showInputMessage="1" showErrorMessage="1" prompt="Ukupna vrednost se automatski izračunava u ovoj koloni, ispod ovog naslova" sqref="H8" xr:uid="{00000000-0002-0000-0000-000019000000}"/>
    <dataValidation allowBlank="1" showInputMessage="1" showErrorMessage="1" prompt="Podzbir fakture automatski se izračunava u ćeliji sa desne strane" sqref="G14" xr:uid="{00000000-0002-0000-0000-00001A000000}"/>
    <dataValidation allowBlank="1" showInputMessage="1" showErrorMessage="1" prompt="Podzbir fakture automatski se izračunava u ovoj ćeliji" sqref="H14" xr:uid="{00000000-0002-0000-0000-00001B000000}"/>
    <dataValidation allowBlank="1" showInputMessage="1" showErrorMessage="1" prompt="Unesite poresku stopu u ćeliju sa desne strane" sqref="G15" xr:uid="{00000000-0002-0000-0000-00001C000000}"/>
    <dataValidation allowBlank="1" showInputMessage="1" showErrorMessage="1" prompt="Unesite poresku stopu u ovu ćeliju" sqref="H15" xr:uid="{00000000-0002-0000-0000-00001D000000}"/>
    <dataValidation allowBlank="1" showInputMessage="1" showErrorMessage="1" prompt="Porez na promet se automatski izračunava u ćeliji sa desne strane" sqref="G16" xr:uid="{00000000-0002-0000-0000-00001E000000}"/>
    <dataValidation allowBlank="1" showInputMessage="1" showErrorMessage="1" prompt="Porez na promet se automatski izračunava u ovoj ćeliji" sqref="H16" xr:uid="{00000000-0002-0000-0000-00001F000000}"/>
    <dataValidation allowBlank="1" showInputMessage="1" showErrorMessage="1" prompt="Unesite iznos isporuke u ćeliju sa desne strane" sqref="G17" xr:uid="{00000000-0002-0000-0000-000020000000}"/>
    <dataValidation allowBlank="1" showInputMessage="1" showErrorMessage="1" prompt="Unesite iznos za isporuku u ovu ćeliju" sqref="H17" xr:uid="{00000000-0002-0000-0000-000021000000}"/>
    <dataValidation allowBlank="1" showInputMessage="1" showErrorMessage="1" prompt="Unesite iznos primljenog depozita u ćeliju sa desne strane" sqref="G18" xr:uid="{00000000-0002-0000-0000-000022000000}"/>
    <dataValidation allowBlank="1" showInputMessage="1" showErrorMessage="1" prompt="Unesite iznos primljenog depozita u ovu ćeliju" sqref="H18" xr:uid="{00000000-0002-0000-0000-000023000000}"/>
    <dataValidation allowBlank="1" showInputMessage="1" showErrorMessage="1" prompt="Ukupna vrednost se automatski izračunava u ćeliji sa desne strane" sqref="G19" xr:uid="{00000000-0002-0000-0000-000024000000}"/>
    <dataValidation allowBlank="1" showInputMessage="1" showErrorMessage="1" prompt="Ukupna vrednost se automatski izračunava u ovoj ćeliji" sqref="H19" xr:uid="{00000000-0002-0000-0000-000025000000}"/>
    <dataValidation allowBlank="1" showInputMessage="1" showErrorMessage="1" prompt="Ime preduzeća se automatski dodaje u ovu ćeliju" sqref="B18:F18" xr:uid="{00000000-0002-0000-0000-000026000000}"/>
    <dataValidation allowBlank="1" showInputMessage="1" showErrorMessage="1" prompt="Unesite broj dana u kojima je krajnji rok za ukupnu kamatu i procenat naknade u okviru teksta u ovoj ćeliji. Uzorak podataka je naveden u podrazumevanom predlošku" sqref="B19:F19" xr:uid="{00000000-0002-0000-0000-000027000000}"/>
    <dataValidation allowBlank="1" showInputMessage="1" showErrorMessage="1" prompt="Adresa klijenta automatski se ažurira u ovoj ćeliji" sqref="C5" xr:uid="{00000000-0002-0000-0000-000028000000}"/>
    <dataValidation allowBlank="1" showInputMessage="1" showErrorMessage="1" prompt="Adresa klijenta 2 automatski se ažurira u ovoj ćeliji" sqref="C6" xr:uid="{00000000-0002-0000-0000-000029000000}"/>
    <dataValidation allowBlank="1" showInputMessage="1" showErrorMessage="1" prompt="Grad, država i poštanski broj klijenta automatski se ažuriraju u ovoj ćeliji" sqref="C7" xr:uid="{00000000-0002-0000-0000-00002A000000}"/>
    <dataValidation allowBlank="1" showInputMessage="1" showErrorMessage="1" prompt="Adresa e-pošte klijenta automatski se ažurira u ovoj ćeliji" sqref="E6" xr:uid="{00000000-0002-0000-0000-00002B000000}"/>
    <dataValidation allowBlank="1" showInputMessage="1" showErrorMessage="1" prompt="Kreirajte komercijalnu fakturu u ovoj radnoj svesci. Unesite detalje preduzeća u ovaj radni list i detalje o klijentima u radni list „Klijenti“. Izaberite ćeliju J1 da biste otišli na radni list „Klijenti“" sqref="A1" xr:uid="{00000000-0002-0000-0000-00002C000000}"/>
    <dataValidation allowBlank="1" showInputMessage="1" showErrorMessage="1" prompt="Adresa klijenta automatski se ažurira u ćelijama C3:C6" sqref="B5:B7" xr:uid="{00000000-0002-0000-0000-00002F000000}"/>
    <dataValidation allowBlank="1" showInputMessage="1" showErrorMessage="1" prompt="Unesite ime preduzeća za fakturisanje u ovu ćeliju. Unesite detalje o fakturi preduzeća u ćelijama od D1 do G2 i detalje o naplati u ćelijama od B3 do H5. Unesite detalje fakture u tabelu koja počinje u ćeliji B7" sqref="B1" xr:uid="{00000000-0002-0000-0000-000030000000}"/>
    <dataValidation allowBlank="1" showInputMessage="1" showErrorMessage="1" prompt="Veza za navigaciju ka radnom listu „Klijenti“. Ova ćelija se neće odštampati" sqref="J1" xr:uid="{00000000-0002-0000-0000-000031000000}"/>
  </dataValidations>
  <hyperlinks>
    <hyperlink ref="G1" r:id="rId1" display="CustomerService@tailspintoys.com" xr:uid="{00000000-0004-0000-0000-000000000000}"/>
    <hyperlink ref="J1" location="Klijenti!A1" tooltip="Izaberite da biste prešli na radni list „Klijenti“" display="Customers" xr:uid="{00000000-0004-0000-0000-000003000000}"/>
    <hyperlink ref="G1:H1" r:id="rId2" display="tailspin@interestingsite.com" xr:uid="{827A1C82-3B3C-4978-8950-7AFF696333B1}"/>
    <hyperlink ref="G2:H2" r:id="rId3" tooltip="Izaberite da biste prikazali ovaj veb sajt" display="www.tailspintoys.com" xr:uid="{00000000-0004-0000-0000-000002000000}"/>
    <hyperlink ref="G2" r:id="rId4" xr:uid="{00000000-0004-0000-0000-000001000000}"/>
  </hyperlinks>
  <printOptions horizontalCentered="1"/>
  <pageMargins left="0.25" right="0.25" top="0.75" bottom="0.75" header="0.3" footer="0.3"/>
  <pageSetup paperSize="9" scale="62" fitToHeight="0" orientation="portrait" horizontalDpi="300" verticalDpi="300" r:id="rId5"/>
  <headerFooter differentFirst="1">
    <oddFooter>Page &amp;P of &amp;N</oddFooter>
  </headerFooter>
  <ignoredErrors>
    <ignoredError sqref="H10:H13" emptyCellReference="1"/>
  </ignoredErrors>
  <drawing r:id="rId6"/>
  <tableParts count="1">
    <tablePart r:id="rId7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autoPageBreaks="0" fitToPage="1"/>
  </sheetPr>
  <dimension ref="B1:N4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2" width="24" customWidth="1"/>
    <col min="3" max="3" width="28.28515625" customWidth="1"/>
    <col min="4" max="6" width="19.28515625" customWidth="1"/>
    <col min="7" max="7" width="13.42578125" customWidth="1"/>
    <col min="8" max="8" width="21.140625" customWidth="1"/>
    <col min="9" max="9" width="19.28515625" customWidth="1"/>
    <col min="10" max="10" width="32.5703125" customWidth="1"/>
    <col min="11" max="11" width="19.28515625" customWidth="1"/>
    <col min="12" max="12" width="2.7109375" customWidth="1"/>
    <col min="13" max="13" width="22.7109375" customWidth="1"/>
  </cols>
  <sheetData>
    <row r="1" spans="2:14" ht="42" customHeight="1" x14ac:dyDescent="0.25">
      <c r="B1" s="48" t="s">
        <v>31</v>
      </c>
      <c r="K1" s="6"/>
      <c r="L1" s="6"/>
      <c r="M1" s="7" t="s">
        <v>58</v>
      </c>
      <c r="N1" s="6"/>
    </row>
    <row r="2" spans="2:14" ht="30" customHeight="1" x14ac:dyDescent="0.25">
      <c r="B2" s="50" t="s">
        <v>32</v>
      </c>
      <c r="C2" s="49" t="s">
        <v>34</v>
      </c>
      <c r="D2" s="49" t="s">
        <v>37</v>
      </c>
      <c r="E2" s="49" t="s">
        <v>40</v>
      </c>
      <c r="F2" s="49" t="s">
        <v>42</v>
      </c>
      <c r="G2" s="49" t="s">
        <v>45</v>
      </c>
      <c r="H2" s="49" t="s">
        <v>47</v>
      </c>
      <c r="I2" s="49" t="s">
        <v>49</v>
      </c>
      <c r="J2" s="49" t="s">
        <v>52</v>
      </c>
      <c r="K2" s="49" t="s">
        <v>55</v>
      </c>
    </row>
    <row r="3" spans="2:14" ht="30" customHeight="1" x14ac:dyDescent="0.25">
      <c r="B3" s="21" t="s">
        <v>5</v>
      </c>
      <c r="C3" s="22" t="s">
        <v>35</v>
      </c>
      <c r="D3" s="22" t="s">
        <v>38</v>
      </c>
      <c r="E3" s="22" t="s">
        <v>41</v>
      </c>
      <c r="F3" s="22" t="s">
        <v>43</v>
      </c>
      <c r="G3" s="22" t="s">
        <v>46</v>
      </c>
      <c r="H3" s="23">
        <v>12345</v>
      </c>
      <c r="I3" s="24" t="s">
        <v>50</v>
      </c>
      <c r="J3" s="25" t="s">
        <v>53</v>
      </c>
      <c r="K3" s="24" t="s">
        <v>56</v>
      </c>
    </row>
    <row r="4" spans="2:14" ht="30" customHeight="1" x14ac:dyDescent="0.25">
      <c r="B4" s="21" t="s">
        <v>33</v>
      </c>
      <c r="C4" s="26" t="s">
        <v>36</v>
      </c>
      <c r="D4" s="26" t="s">
        <v>39</v>
      </c>
      <c r="E4" s="26"/>
      <c r="F4" s="26" t="s">
        <v>44</v>
      </c>
      <c r="G4" s="26" t="s">
        <v>46</v>
      </c>
      <c r="H4" s="27" t="s">
        <v>48</v>
      </c>
      <c r="I4" s="28" t="s">
        <v>51</v>
      </c>
      <c r="J4" s="29" t="s">
        <v>54</v>
      </c>
      <c r="K4" s="28" t="s">
        <v>57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3">
    <dataValidation allowBlank="1" showInputMessage="1" showErrorMessage="1" prompt="Unesite detalje klijenta u ovaj radni list. Unete informacije o klijentu koriste se u radnom listu komercijalne fakture. Izaberite ćeliju M1 da biste otišli na radni list komercijalne fakture" sqref="A1" xr:uid="{00000000-0002-0000-0100-000000000000}"/>
    <dataValidation allowBlank="1" showInputMessage="1" showErrorMessage="1" prompt="Naslov ovog radnog lista nalazi se u ovoj ćeliji" sqref="B1" xr:uid="{00000000-0002-0000-0100-000001000000}"/>
    <dataValidation allowBlank="1" showInputMessage="1" showErrorMessage="1" prompt="Unesite ime preduzeća u ovu kolonu, ispod ovog naslova. Koristite filtere naslova da biste pronašli određene stavke" sqref="B2" xr:uid="{00000000-0002-0000-0100-000002000000}"/>
    <dataValidation allowBlank="1" showInputMessage="1" showErrorMessage="1" prompt="Unesite ime kontakta u ovu kolonu ispod ovog naslova" sqref="C2" xr:uid="{00000000-0002-0000-0100-000003000000}"/>
    <dataValidation allowBlank="1" showInputMessage="1" showErrorMessage="1" prompt="Unesite adresu u ovu kolonu, ispod ovog naslova" sqref="D2" xr:uid="{00000000-0002-0000-0100-000004000000}"/>
    <dataValidation allowBlank="1" showInputMessage="1" showErrorMessage="1" prompt="Unesite adresu 2 u ovu kolonu, ispod ovog naslova" sqref="E2" xr:uid="{00000000-0002-0000-0100-000005000000}"/>
    <dataValidation allowBlank="1" showInputMessage="1" showErrorMessage="1" prompt="Unesite grad u ovu kolonu, ispod ovog naslova" sqref="F2" xr:uid="{00000000-0002-0000-0100-000006000000}"/>
    <dataValidation allowBlank="1" showInputMessage="1" showErrorMessage="1" prompt="Unesite državu u ovu kolonu, ispod ovog naslova" sqref="G2" xr:uid="{00000000-0002-0000-0100-000007000000}"/>
    <dataValidation allowBlank="1" showInputMessage="1" showErrorMessage="1" prompt="Unesite poštanski broj u ovu kolonu, ispod ovog naslova" sqref="H2" xr:uid="{00000000-0002-0000-0100-000008000000}"/>
    <dataValidation allowBlank="1" showInputMessage="1" showErrorMessage="1" prompt="Unesite broj telefona u ovu kolonu, ispod ovog naslova" sqref="I2" xr:uid="{00000000-0002-0000-0100-000009000000}"/>
    <dataValidation allowBlank="1" showInputMessage="1" showErrorMessage="1" prompt="Unesite adresu e-pošte u ovu kolonu, ispod ovog naslova" sqref="J2" xr:uid="{00000000-0002-0000-0100-00000A000000}"/>
    <dataValidation allowBlank="1" showInputMessage="1" showErrorMessage="1" prompt="Unesite broj faksa u ovu kolonu ispod ovog naslova" sqref="K2" xr:uid="{00000000-0002-0000-0100-00000B000000}"/>
    <dataValidation allowBlank="1" showInputMessage="1" showErrorMessage="1" prompt="Veza za navigaciju ka radnom listu komercijalne fakture. Ova ćelija se neće odštampati" sqref="M1" xr:uid="{00000000-0002-0000-0100-00000C000000}"/>
  </dataValidations>
  <hyperlinks>
    <hyperlink ref="J4" r:id="rId1" xr:uid="{00000000-0004-0000-0100-000000000000}"/>
    <hyperlink ref="J3" r:id="rId2" xr:uid="{00000000-0004-0000-0100-000001000000}"/>
    <hyperlink ref="M1" location="'Komercijalna faktura'!A1" tooltip="Izaberite stavku da biste došli do radnog lista „Komercijalna faktura“" display="Commercial Invoice" xr:uid="{00000000-0004-0000-0100-000002000000}"/>
  </hyperlinks>
  <printOptions horizontalCentered="1"/>
  <pageMargins left="0.25" right="0.25" top="0.75" bottom="0.75" header="0.3" footer="0.3"/>
  <pageSetup paperSize="9" scale="64" fitToHeight="0" orientation="landscape" r:id="rId3"/>
  <headerFooter differentFirst="1">
    <oddFooter>Page &amp;P of &amp;N</oddFooter>
  </headerFooter>
  <ignoredErrors>
    <ignoredError sqref="H4" numberStoredAsText="1"/>
  </ignoredErrors>
  <drawing r:id="rId4"/>
  <tableParts count="1">
    <tablePart r:id="rId5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A0515C00-9D69-49C8-98A8-6AAA248F4F0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1.xml><?xml version="1.0" encoding="utf-8"?>
<ds:datastoreItem xmlns:ds="http://schemas.openxmlformats.org/officeDocument/2006/customXml" ds:itemID="{6A9A12BA-9F57-446D-9D9A-4E9F2D8C2114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1EEA17F8-F2E6-4F37-96C5-FC21482097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TM00000028</ap:Template>
  <ap:DocSecurity>0</ap:DocSecurity>
  <ap:ScaleCrop>false</ap:ScaleCrop>
  <ap:HeadingPairs>
    <vt:vector baseType="variant" size="4">
      <vt:variant>
        <vt:lpstr>Radni listovi</vt:lpstr>
      </vt:variant>
      <vt:variant>
        <vt:i4>2</vt:i4>
      </vt:variant>
      <vt:variant>
        <vt:lpstr>Imenovani opsezi</vt:lpstr>
      </vt:variant>
      <vt:variant>
        <vt:i4>18</vt:i4>
      </vt:variant>
    </vt:vector>
  </ap:HeadingPairs>
  <ap:TitlesOfParts>
    <vt:vector baseType="lpstr" size="20">
      <vt:lpstr>Komercijalna faktura</vt:lpstr>
      <vt:lpstr>Klijenti</vt:lpstr>
      <vt:lpstr>CustomerLookup</vt:lpstr>
      <vt:lpstr>Depozit</vt:lpstr>
      <vt:lpstr>Isporuka</vt:lpstr>
      <vt:lpstr>Naslov2</vt:lpstr>
      <vt:lpstr>Klijenti!Naslovi_štampanja</vt:lpstr>
      <vt:lpstr>'Komercijalna faktura'!Naslovi_štampanja</vt:lpstr>
      <vt:lpstr>NaslovKolone1</vt:lpstr>
      <vt:lpstr>NazivPreduzeća</vt:lpstr>
      <vt:lpstr>Nazivračuna</vt:lpstr>
      <vt:lpstr>Klijenti!Oblast_štampanja</vt:lpstr>
      <vt:lpstr>'Komercijalna faktura'!Oblast_štampanja</vt:lpstr>
      <vt:lpstr>OblastNaslovaReda1..C6</vt:lpstr>
      <vt:lpstr>Podzbirfakture</vt:lpstr>
      <vt:lpstr>RowTitleRegion2..E5</vt:lpstr>
      <vt:lpstr>RowTitleRegion3..H5</vt:lpstr>
      <vt:lpstr>RowTitleRegion4..H20</vt:lpstr>
      <vt:lpstr>SalesTax</vt:lpstr>
      <vt:lpstr>SalesTaxRate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2022-11-15T06:53:55Z</dcterms:created>
  <dcterms:modified xsi:type="dcterms:W3CDTF">2022-12-14T07:01:36Z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