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sl-SI\target\"/>
    </mc:Choice>
  </mc:AlternateContent>
  <bookViews>
    <workbookView xWindow="0" yWindow="0" windowWidth="14190" windowHeight="8895" xr2:uid="{00000000-000D-0000-FFFF-FFFF00000000}"/>
  </bookViews>
  <sheets>
    <sheet name="Načrtovanje tedenskih opravil" sheetId="1" r:id="rId1"/>
    <sheet name="Seznam opravil" sheetId="2" r:id="rId2"/>
  </sheets>
  <definedNames>
    <definedName name="DatumZačetka">'Načrtovanje tedenskih opravil'!$I$3</definedName>
    <definedName name="Naslov1">TedenskihOpravil[[#All],[Stolpec1]]</definedName>
    <definedName name="NaslovStolpca_2">SeznamOpravil[[#Headers],[Datum]]</definedName>
    <definedName name="PoljeKdo">SeznamOpravil[Učna ura]</definedName>
    <definedName name="Razredi">TedenskihOpravil[[#All],[Stolpec1]]</definedName>
    <definedName name="_xlnm.Print_Titles" localSheetId="0">'Načrtovanje tedenskih opravil'!$4:$5</definedName>
    <definedName name="_xlnm.Print_Titles" localSheetId="1">'Seznam opravil'!$3:$3</definedName>
    <definedName name="VrsticaNaslovObmočje1..I3">'Načrtovanje tedenskih opravil'!$H$3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C5" i="1" l="1"/>
  <c r="G4" i="1"/>
  <c r="C4" i="1"/>
  <c r="B5" i="1"/>
  <c r="F4" i="1"/>
  <c r="E4" i="1"/>
  <c r="H4" i="1"/>
  <c r="D4" i="1"/>
  <c r="I4" i="1"/>
  <c r="D5" i="1" l="1"/>
  <c r="C9" i="1"/>
  <c r="C10" i="1"/>
  <c r="C7" i="1"/>
  <c r="C11" i="1"/>
  <c r="C8" i="1"/>
  <c r="C6" i="1"/>
  <c r="D7" i="1" l="1"/>
  <c r="D6" i="1"/>
  <c r="D11" i="1"/>
  <c r="D9" i="1"/>
  <c r="E5" i="1"/>
  <c r="D10" i="1"/>
  <c r="D8" i="1"/>
  <c r="E7" i="1" l="1"/>
  <c r="E6" i="1"/>
  <c r="E9" i="1"/>
  <c r="E10" i="1"/>
  <c r="E8" i="1"/>
  <c r="F5" i="1"/>
  <c r="E11" i="1"/>
  <c r="F7" i="1" l="1"/>
  <c r="F6" i="1"/>
  <c r="F11" i="1"/>
  <c r="F10" i="1"/>
  <c r="G5" i="1"/>
  <c r="F8" i="1"/>
  <c r="F9" i="1"/>
  <c r="G10" i="1" l="1"/>
  <c r="G7" i="1"/>
  <c r="G6" i="1"/>
  <c r="G11" i="1"/>
  <c r="G9" i="1"/>
  <c r="G8" i="1"/>
  <c r="H5" i="1"/>
  <c r="H10" i="1" l="1"/>
  <c r="H6" i="1"/>
  <c r="H9" i="1"/>
  <c r="H8" i="1"/>
  <c r="H7" i="1"/>
  <c r="I5" i="1"/>
  <c r="H11" i="1"/>
  <c r="I10" i="1" l="1"/>
  <c r="I7" i="1"/>
  <c r="I6" i="1"/>
  <c r="I11" i="1"/>
  <c r="I8" i="1"/>
  <c r="I9" i="1"/>
</calcChain>
</file>

<file path=xl/sharedStrings.xml><?xml version="1.0" encoding="utf-8"?>
<sst xmlns="http://schemas.openxmlformats.org/spreadsheetml/2006/main" count="35" uniqueCount="26">
  <si>
    <t>Na seznam opravil</t>
  </si>
  <si>
    <t>NAČRTOVANJE</t>
  </si>
  <si>
    <t>TEDENSKIH OPRAVIL</t>
  </si>
  <si>
    <t>ANG 101</t>
  </si>
  <si>
    <t>UM 101</t>
  </si>
  <si>
    <t>MAT 101</t>
  </si>
  <si>
    <t>KNJ 101</t>
  </si>
  <si>
    <t>ZGO 101</t>
  </si>
  <si>
    <t>DRUGO</t>
  </si>
  <si>
    <t xml:space="preserve"> Načrtovanje začetnega datuma:</t>
  </si>
  <si>
    <t>SEZNAM OPRAVIL</t>
  </si>
  <si>
    <t>Datum</t>
  </si>
  <si>
    <t>Učna ura</t>
  </si>
  <si>
    <t>Naloga/opravilo</t>
  </si>
  <si>
    <t>Stran 90 in poglavje s pregledom 5 za preskus znanja v petek</t>
  </si>
  <si>
    <t>Delovni list 56 (le lihi) in učenje za preskus znanja v četrtek</t>
  </si>
  <si>
    <t>Priprave na laboratorij</t>
  </si>
  <si>
    <t>Poglavja 5–8, preskus znanja</t>
  </si>
  <si>
    <t>Strani 78–88 in poglavje z orisom 4</t>
  </si>
  <si>
    <t>Učenje za preskus znanja</t>
  </si>
  <si>
    <t>Čiščenje sobe zaradi inšpekcije</t>
  </si>
  <si>
    <t>Naročilo pice za študijsko skupino</t>
  </si>
  <si>
    <t>Esej v elektronski obliki</t>
  </si>
  <si>
    <t>Ujemanje podatkov</t>
  </si>
  <si>
    <t>Na načrtovanje tedenskih opravil</t>
  </si>
  <si>
    <t>zima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</si>
</sst>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15" applyNumberFormat="1" applyFont="1">
      <alignment horizontal="center" vertical="center"/>
    </xf>
    <xf numFmtId="14" fontId="9" fillId="0" borderId="1" xfId="16" applyNumberFormat="1">
      <alignment horizontal="center" vertical="center"/>
    </xf>
    <xf numFmtId="14" fontId="5" fillId="2" borderId="4" xfId="4" applyNumberFormat="1">
      <alignment horizontal="left" vertical="top" indent="1"/>
    </xf>
    <xf numFmtId="0" fontId="3" fillId="2" borderId="0" xfId="1" applyAlignment="1">
      <alignment horizontal="left" vertical="center"/>
    </xf>
  </cellXfs>
  <cellStyles count="18">
    <cellStyle name="20 % – Poudarek1" xfId="14" builtinId="30" customBuiltin="1"/>
    <cellStyle name="Datum" xfId="15" xr:uid="{00000000-0005-0000-0000-000005000000}"/>
    <cellStyle name="Hiperpovezava" xfId="6" builtinId="8" customBuiltin="1"/>
    <cellStyle name="Leto" xfId="17" xr:uid="{00000000-0005-0000-0000-00000C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Obiskana hiperpovezava" xfId="7" builtinId="9" customBuiltin="1"/>
    <cellStyle name="Odstotek" xfId="12" builtinId="5" customBuiltin="1"/>
    <cellStyle name="Opomba" xfId="13" builtinId="10" customBuiltin="1"/>
    <cellStyle name="Valuta" xfId="10" builtinId="4" customBuiltin="1"/>
    <cellStyle name="Valuta [0]" xfId="11" builtinId="7" customBuiltin="1"/>
    <cellStyle name="Vejica" xfId="8" builtinId="3" customBuiltin="1"/>
    <cellStyle name="Vejica [0]" xfId="9" builtinId="6" customBuiltin="1"/>
    <cellStyle name="Začetni datum" xfId="16" xr:uid="{00000000-0005-0000-0000-000011000000}"/>
  </cellStyles>
  <dxfs count="7">
    <dxf>
      <numFmt numFmtId="168" formatCode="d/m/yyyy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Seznam tedenskih opravil" defaultPivotStyle="PivotStyleLight16">
    <tableStyle name="Seznam tedenskih opravil" pivot="0" count="5" xr9:uid="{00000000-0011-0000-FFFF-FFFF00000000}">
      <tableStyleElement type="wholeTable" dxfId="6"/>
      <tableStyleElement type="headerRow" dxfId="5"/>
      <tableStyleElement type="firstColumn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edenskihOpravil" displayName="TedenskihOpravil" ref="B6:I11" headerRowCount="0" totalsRowShown="0">
  <tableColumns count="8">
    <tableColumn id="1" xr3:uid="{00000000-0010-0000-0000-000001000000}" name="Stolpec1"/>
    <tableColumn id="2" xr3:uid="{00000000-0010-0000-0000-000002000000}" name="Stolpec2" dataDxfId="1">
      <calculatedColumnFormula>IFERROR(INDEX(SeznamOpravil[],MATCH(C$5&amp;$B6,SeznamOpravil[Ujemanje podatkov],0),3),"")</calculatedColumnFormula>
    </tableColumn>
    <tableColumn id="3" xr3:uid="{00000000-0010-0000-0000-000003000000}" name="Stolpec3">
      <calculatedColumnFormula>IFERROR(INDEX(SeznamOpravil[],MATCH(D$5&amp;$B6,SeznamOpravil[Ujemanje podatkov],0),3),"")</calculatedColumnFormula>
    </tableColumn>
    <tableColumn id="4" xr3:uid="{00000000-0010-0000-0000-000004000000}" name="Stolpec4">
      <calculatedColumnFormula>IFERROR(INDEX(SeznamOpravil[],MATCH(E$5&amp;$B6,SeznamOpravil[Ujemanje podatkov],0),3),"")</calculatedColumnFormula>
    </tableColumn>
    <tableColumn id="5" xr3:uid="{00000000-0010-0000-0000-000005000000}" name="Stolpec5">
      <calculatedColumnFormula>IFERROR(INDEX(SeznamOpravil[],MATCH(F$5&amp;$B6,SeznamOpravil[Ujemanje podatkov],0),3),"")</calculatedColumnFormula>
    </tableColumn>
    <tableColumn id="6" xr3:uid="{00000000-0010-0000-0000-000006000000}" name="Stolpec6">
      <calculatedColumnFormula>IFERROR(INDEX(SeznamOpravil[],MATCH(G$5&amp;$B6,SeznamOpravil[Ujemanje podatkov],0),3),"")</calculatedColumnFormula>
    </tableColumn>
    <tableColumn id="7" xr3:uid="{00000000-0010-0000-0000-000007000000}" name="Stolpec7">
      <calculatedColumnFormula>IFERROR(INDEX(SeznamOpravil[],MATCH(H$5&amp;$B6,SeznamOpravil[Ujemanje podatkov],0),3),"")</calculatedColumnFormula>
    </tableColumn>
    <tableColumn id="8" xr3:uid="{00000000-0010-0000-0000-000008000000}" name="Stolpec8">
      <calculatedColumnFormula>IFERROR(INDEX(SeznamOpravil[],MATCH(I$5&amp;$B6,SeznamOpravil[Ujemanje podatkov],0),3),"")</calculatedColumnFormula>
    </tableColumn>
  </tableColumns>
  <tableStyleInfo name="Seznam tedenskih opravil" showFirstColumn="1" showLastColumn="0" showRowStripes="1" showColumnStripes="0"/>
  <extLst>
    <ext xmlns:x14="http://schemas.microsoft.com/office/spreadsheetml/2009/9/main" uri="{504A1905-F514-4f6f-8877-14C23A59335A}">
      <x14:table altTextSummary="Vnesite naslove predavanj v prvi stolpec te tabele. Drugi stolpcci bodo samodejno posodobljeni na osnovi dodeljenih nalog in opravil z delovnega lista »Seznam opravil«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znamOpravil" displayName="SeznamOpravil" ref="B3:E12" totalsRowShown="0">
  <autoFilter ref="B3:E12" xr:uid="{00000000-0009-0000-0100-000001000000}"/>
  <sortState ref="B5:E13">
    <sortCondition ref="B4:B13"/>
  </sortState>
  <tableColumns count="4">
    <tableColumn id="1" xr3:uid="{00000000-0010-0000-0100-000001000000}" name="Datum" dataDxfId="0" dataCellStyle="Datum"/>
    <tableColumn id="3" xr3:uid="{00000000-0010-0000-0100-000003000000}" name="Učna ura"/>
    <tableColumn id="4" xr3:uid="{00000000-0010-0000-0100-000004000000}" name="Naloga/opravilo"/>
    <tableColumn id="2" xr3:uid="{00000000-0010-0000-0100-000002000000}" name="Ujemanje podatkov">
      <calculatedColumnFormula>SeznamOpravil[[#This Row],[Datum]]&amp;SeznamOpravil[[#This Row],[Učna ura]]</calculatedColumnFormula>
    </tableColumn>
  </tableColumns>
  <tableStyleInfo name="Seznam tedenskih opravil" showFirstColumn="0" showLastColumn="0" showRowStripes="0" showColumnStripes="0"/>
  <extLst>
    <ext xmlns:x14="http://schemas.microsoft.com/office/spreadsheetml/2009/9/main" uri="{504A1905-F514-4f6f-8877-14C23A59335A}">
      <x14:table altTextSummary="Vnesite datum, razred in nalogo ali opravilo. Če želite poiskati določene vnose, uporabite filtre tabel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25.71093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2" t="s">
        <v>0</v>
      </c>
    </row>
    <row r="2" spans="2:9" ht="50.1" customHeight="1" thickBot="1" x14ac:dyDescent="0.3">
      <c r="B2" s="11" t="s">
        <v>1</v>
      </c>
      <c r="C2" s="11"/>
    </row>
    <row r="3" spans="2:9" ht="50.1" customHeight="1" thickBot="1" x14ac:dyDescent="0.3">
      <c r="B3" s="3" t="s">
        <v>2</v>
      </c>
      <c r="H3" s="4" t="s">
        <v>9</v>
      </c>
      <c r="I3" s="9">
        <f ca="1">TODAY()</f>
        <v>42878</v>
      </c>
    </row>
    <row r="4" spans="2:9" ht="30" customHeight="1" x14ac:dyDescent="0.25">
      <c r="B4" s="6" t="s">
        <v>25</v>
      </c>
      <c r="C4" s="6" t="str">
        <f ca="1">TEXT(WEEKDAY(DatumZačetka),"aaaa")</f>
        <v>torek</v>
      </c>
      <c r="D4" s="6" t="str">
        <f ca="1">TEXT(WEEKDAY(DatumZačetka)+1,"aaaa")</f>
        <v>sreda</v>
      </c>
      <c r="E4" s="6" t="str">
        <f ca="1">TEXT(WEEKDAY(DatumZačetka)+2,"aaaa")</f>
        <v>četrtek</v>
      </c>
      <c r="F4" s="6" t="str">
        <f ca="1">TEXT(WEEKDAY(DatumZačetka)+3,"aaaa")</f>
        <v>petek</v>
      </c>
      <c r="G4" s="6" t="str">
        <f ca="1">TEXT(WEEKDAY(DatumZačetka)+4,"aaaa")</f>
        <v>sobota</v>
      </c>
      <c r="H4" s="6" t="str">
        <f ca="1">TEXT(WEEKDAY(DatumZačetka)+5,"aaaa")</f>
        <v>nedelja</v>
      </c>
      <c r="I4" s="6" t="str">
        <f ca="1">TEXT(WEEKDAY(DatumZačetka)+6,"aaaa")</f>
        <v>ponedeljek</v>
      </c>
    </row>
    <row r="5" spans="2:9" ht="30" customHeight="1" x14ac:dyDescent="0.25">
      <c r="B5" s="5">
        <f ca="1">YEAR(DatumZačetka)</f>
        <v>2017</v>
      </c>
      <c r="C5" s="10">
        <f ca="1">DatumZačetka</f>
        <v>42878</v>
      </c>
      <c r="D5" s="10">
        <f ca="1">C5+1</f>
        <v>42879</v>
      </c>
      <c r="E5" s="10">
        <f t="shared" ref="E5:I5" ca="1" si="0">D5+1</f>
        <v>42880</v>
      </c>
      <c r="F5" s="10">
        <f t="shared" ca="1" si="0"/>
        <v>42881</v>
      </c>
      <c r="G5" s="10">
        <f t="shared" ca="1" si="0"/>
        <v>42882</v>
      </c>
      <c r="H5" s="10">
        <f t="shared" ca="1" si="0"/>
        <v>42883</v>
      </c>
      <c r="I5" s="10">
        <f t="shared" ca="1" si="0"/>
        <v>42884</v>
      </c>
    </row>
    <row r="6" spans="2:9" ht="60" customHeight="1" x14ac:dyDescent="0.25">
      <c r="B6" s="1" t="s">
        <v>3</v>
      </c>
      <c r="C6" s="1" t="str">
        <f ca="1">IFERROR(INDEX(SeznamOpravil[],MATCH(C$5&amp;$B6,SeznamOpravil[Ujemanje podatkov],0),3),"")</f>
        <v/>
      </c>
      <c r="D6" s="1" t="str">
        <f ca="1">IFERROR(INDEX(SeznamOpravil[],MATCH(D$5&amp;$B6,SeznamOpravil[Ujemanje podatkov],0),3),"")</f>
        <v/>
      </c>
      <c r="E6" s="1" t="str">
        <f ca="1">IFERROR(INDEX(SeznamOpravil[],MATCH(E$5&amp;$B6,SeznamOpravil[Ujemanje podatkov],0),3),"")</f>
        <v/>
      </c>
      <c r="F6" s="1" t="str">
        <f ca="1">IFERROR(INDEX(SeznamOpravil[],MATCH(F$5&amp;$B6,SeznamOpravil[Ujemanje podatkov],0),3),"")</f>
        <v/>
      </c>
      <c r="G6" s="1" t="str">
        <f ca="1">IFERROR(INDEX(SeznamOpravil[],MATCH(G$5&amp;$B6,SeznamOpravil[Ujemanje podatkov],0),3),"")</f>
        <v/>
      </c>
      <c r="H6" s="1" t="str">
        <f ca="1">IFERROR(INDEX(SeznamOpravil[],MATCH(H$5&amp;$B6,SeznamOpravil[Ujemanje podatkov],0),3),"")</f>
        <v/>
      </c>
      <c r="I6" s="1" t="str">
        <f ca="1">IFERROR(INDEX(SeznamOpravil[],MATCH(I$5&amp;$B6,SeznamOpravil[Ujemanje podatkov],0),3),"")</f>
        <v>Esej v elektronski obliki</v>
      </c>
    </row>
    <row r="7" spans="2:9" ht="60" customHeight="1" x14ac:dyDescent="0.25">
      <c r="B7" s="1" t="s">
        <v>4</v>
      </c>
      <c r="C7" s="1" t="str">
        <f ca="1">IFERROR(INDEX(SeznamOpravil[],MATCH(C$5&amp;$B7,SeznamOpravil[Ujemanje podatkov],0),3),"")</f>
        <v/>
      </c>
      <c r="D7" s="1" t="str">
        <f ca="1">IFERROR(INDEX(SeznamOpravil[],MATCH(D$5&amp;$B7,SeznamOpravil[Ujemanje podatkov],0),3),"")</f>
        <v/>
      </c>
      <c r="E7" s="1" t="str">
        <f ca="1">IFERROR(INDEX(SeznamOpravil[],MATCH(E$5&amp;$B7,SeznamOpravil[Ujemanje podatkov],0),3),"")</f>
        <v>Priprave na laboratorij</v>
      </c>
      <c r="F7" s="1" t="str">
        <f ca="1">IFERROR(INDEX(SeznamOpravil[],MATCH(F$5&amp;$B7,SeznamOpravil[Ujemanje podatkov],0),3),"")</f>
        <v/>
      </c>
      <c r="G7" s="1" t="str">
        <f ca="1">IFERROR(INDEX(SeznamOpravil[],MATCH(G$5&amp;$B7,SeznamOpravil[Ujemanje podatkov],0),3),"")</f>
        <v/>
      </c>
      <c r="H7" s="1" t="str">
        <f ca="1">IFERROR(INDEX(SeznamOpravil[],MATCH(H$5&amp;$B7,SeznamOpravil[Ujemanje podatkov],0),3),"")</f>
        <v/>
      </c>
      <c r="I7" s="1" t="str">
        <f ca="1">IFERROR(INDEX(SeznamOpravil[],MATCH(I$5&amp;$B7,SeznamOpravil[Ujemanje podatkov],0),3),"")</f>
        <v/>
      </c>
    </row>
    <row r="8" spans="2:9" ht="60" customHeight="1" x14ac:dyDescent="0.25">
      <c r="B8" s="1" t="s">
        <v>5</v>
      </c>
      <c r="C8" s="1" t="str">
        <f ca="1">IFERROR(INDEX(SeznamOpravil[],MATCH(C$5&amp;$B8,SeznamOpravil[Ujemanje podatkov],0),3),"")</f>
        <v/>
      </c>
      <c r="D8" s="1" t="str">
        <f ca="1">IFERROR(INDEX(SeznamOpravil[],MATCH(D$5&amp;$B8,SeznamOpravil[Ujemanje podatkov],0),3),"")</f>
        <v>Delovni list 56 (le lihi) in učenje za preskus znanja v četrtek</v>
      </c>
      <c r="E8" s="1" t="str">
        <f ca="1">IFERROR(INDEX(SeznamOpravil[],MATCH(E$5&amp;$B8,SeznamOpravil[Ujemanje podatkov],0),3),"")</f>
        <v/>
      </c>
      <c r="F8" s="1" t="str">
        <f ca="1">IFERROR(INDEX(SeznamOpravil[],MATCH(F$5&amp;$B8,SeznamOpravil[Ujemanje podatkov],0),3),"")</f>
        <v/>
      </c>
      <c r="G8" s="1" t="str">
        <f ca="1">IFERROR(INDEX(SeznamOpravil[],MATCH(G$5&amp;$B8,SeznamOpravil[Ujemanje podatkov],0),3),"")</f>
        <v/>
      </c>
      <c r="H8" s="1" t="str">
        <f ca="1">IFERROR(INDEX(SeznamOpravil[],MATCH(H$5&amp;$B8,SeznamOpravil[Ujemanje podatkov],0),3),"")</f>
        <v/>
      </c>
      <c r="I8" s="1" t="str">
        <f ca="1">IFERROR(INDEX(SeznamOpravil[],MATCH(I$5&amp;$B8,SeznamOpravil[Ujemanje podatkov],0),3),"")</f>
        <v/>
      </c>
    </row>
    <row r="9" spans="2:9" ht="60" customHeight="1" x14ac:dyDescent="0.25">
      <c r="B9" s="1" t="s">
        <v>6</v>
      </c>
      <c r="C9" s="1" t="str">
        <f ca="1">IFERROR(INDEX(SeznamOpravil[],MATCH(C$5&amp;$B9,SeznamOpravil[Ujemanje podatkov],0),3),"")</f>
        <v/>
      </c>
      <c r="D9" s="1" t="str">
        <f ca="1">IFERROR(INDEX(SeznamOpravil[],MATCH(D$5&amp;$B9,SeznamOpravil[Ujemanje podatkov],0),3),"")</f>
        <v/>
      </c>
      <c r="E9" s="1" t="str">
        <f ca="1">IFERROR(INDEX(SeznamOpravil[],MATCH(E$5&amp;$B9,SeznamOpravil[Ujemanje podatkov],0),3),"")</f>
        <v/>
      </c>
      <c r="F9" s="1" t="str">
        <f ca="1">IFERROR(INDEX(SeznamOpravil[],MATCH(F$5&amp;$B9,SeznamOpravil[Ujemanje podatkov],0),3),"")</f>
        <v/>
      </c>
      <c r="G9" s="1" t="str">
        <f ca="1">IFERROR(INDEX(SeznamOpravil[],MATCH(G$5&amp;$B9,SeznamOpravil[Ujemanje podatkov],0),3),"")</f>
        <v>Strani 78–88 in poglavje z orisom 4</v>
      </c>
      <c r="H9" s="1" t="str">
        <f ca="1">IFERROR(INDEX(SeznamOpravil[],MATCH(H$5&amp;$B9,SeznamOpravil[Ujemanje podatkov],0),3),"")</f>
        <v/>
      </c>
      <c r="I9" s="1" t="str">
        <f ca="1">IFERROR(INDEX(SeznamOpravil[],MATCH(I$5&amp;$B9,SeznamOpravil[Ujemanje podatkov],0),3),"")</f>
        <v/>
      </c>
    </row>
    <row r="10" spans="2:9" ht="60" customHeight="1" x14ac:dyDescent="0.25">
      <c r="B10" s="1" t="s">
        <v>7</v>
      </c>
      <c r="C10" s="1" t="str">
        <f ca="1">IFERROR(INDEX(SeznamOpravil[],MATCH(C$5&amp;$B10,SeznamOpravil[Ujemanje podatkov],0),3),"")</f>
        <v>Stran 90 in poglavje s pregledom 5 za preskus znanja v petek</v>
      </c>
      <c r="D10" s="1" t="str">
        <f ca="1">IFERROR(INDEX(SeznamOpravil[],MATCH(D$5&amp;$B10,SeznamOpravil[Ujemanje podatkov],0),3),"")</f>
        <v/>
      </c>
      <c r="E10" s="1" t="str">
        <f ca="1">IFERROR(INDEX(SeznamOpravil[],MATCH(E$5&amp;$B10,SeznamOpravil[Ujemanje podatkov],0),3),"")</f>
        <v/>
      </c>
      <c r="F10" s="1" t="str">
        <f ca="1">IFERROR(INDEX(SeznamOpravil[],MATCH(F$5&amp;$B10,SeznamOpravil[Ujemanje podatkov],0),3),"")</f>
        <v>Poglavja 5–8, preskus znanja</v>
      </c>
      <c r="G10" s="1" t="str">
        <f ca="1">IFERROR(INDEX(SeznamOpravil[],MATCH(G$5&amp;$B10,SeznamOpravil[Ujemanje podatkov],0),3),"")</f>
        <v>Učenje za preskus znanja</v>
      </c>
      <c r="H10" s="1" t="str">
        <f ca="1">IFERROR(INDEX(SeznamOpravil[],MATCH(H$5&amp;$B10,SeznamOpravil[Ujemanje podatkov],0),3),"")</f>
        <v/>
      </c>
      <c r="I10" s="1" t="str">
        <f ca="1">IFERROR(INDEX(SeznamOpravil[],MATCH(I$5&amp;$B10,SeznamOpravil[Ujemanje podatkov],0),3),"")</f>
        <v/>
      </c>
    </row>
    <row r="11" spans="2:9" ht="60" customHeight="1" x14ac:dyDescent="0.25">
      <c r="B11" s="1" t="s">
        <v>8</v>
      </c>
      <c r="C11" s="1" t="str">
        <f ca="1">IFERROR(INDEX(SeznamOpravil[],MATCH(C$5&amp;$B11,SeznamOpravil[Ujemanje podatkov],0),3),"")</f>
        <v/>
      </c>
      <c r="D11" s="1" t="str">
        <f ca="1">IFERROR(INDEX(SeznamOpravil[],MATCH(D$5&amp;$B11,SeznamOpravil[Ujemanje podatkov],0),3),"")</f>
        <v/>
      </c>
      <c r="E11" s="1" t="str">
        <f ca="1">IFERROR(INDEX(SeznamOpravil[],MATCH(E$5&amp;$B11,SeznamOpravil[Ujemanje podatkov],0),3),"")</f>
        <v/>
      </c>
      <c r="F11" s="1" t="str">
        <f ca="1">IFERROR(INDEX(SeznamOpravil[],MATCH(F$5&amp;$B11,SeznamOpravil[Ujemanje podatkov],0),3),"")</f>
        <v/>
      </c>
      <c r="G11" s="1" t="str">
        <f ca="1">IFERROR(INDEX(SeznamOpravil[],MATCH(G$5&amp;$B11,SeznamOpravil[Ujemanje podatkov],0),3),"")</f>
        <v/>
      </c>
      <c r="H11" s="1" t="str">
        <f ca="1">IFERROR(INDEX(SeznamOpravil[],MATCH(H$5&amp;$B11,SeznamOpravil[Ujemanje podatkov],0),3),"")</f>
        <v>Čiščenje sobe zaradi inšpekcije</v>
      </c>
      <c r="I11" s="1" t="str">
        <f ca="1">IFERROR(INDEX(SeznamOpravil[],MATCH(I$5&amp;$B11,SeznamOpravil[Ujemanje podatkov],0),3),"")</f>
        <v/>
      </c>
    </row>
  </sheetData>
  <mergeCells count="1">
    <mergeCell ref="B2:C2"/>
  </mergeCells>
  <dataValidations count="10">
    <dataValidation allowBlank="1" showInputMessage="1" showErrorMessage="1" prompt="Na tem delovnem listu s seznamom tedenskih opravil lahko sledite tedenskim opravilom. Če na delovni list s seznamom opravil dodate opravila, se seznam samodejno posodobi.  Izberite celico B1, da se premaknete na delovni list »Seznam opravil«." sqref="A1" xr:uid="{00000000-0002-0000-0000-000000000000}"/>
    <dataValidation allowBlank="1" showInputMessage="1" showErrorMessage="1" prompt="Povezava za krmarjenje do delovnega lista »Seznam opravil«." sqref="B1" xr:uid="{00000000-0002-0000-0000-000001000000}"/>
    <dataValidation allowBlank="1" showInputMessage="1" showErrorMessage="1" prompt="Naslov delovnega lista je v celicah B2 in B3. Vnesite začetni datum načrtovanja v celico I3" sqref="B2" xr:uid="{00000000-0002-0000-0000-000002000000}"/>
    <dataValidation allowBlank="1" showInputMessage="1" showErrorMessage="1" prompt="Vnesite začetni datum načrtovanja v celico na desni" sqref="H3" xr:uid="{00000000-0002-0000-0000-000003000000}"/>
    <dataValidation allowBlank="1" showInputMessage="1" showErrorMessage="1" prompt="Vnesite začetni datum načrtovanja v to celico. V tabeli »Načrtovanje opravil« se samodejno posodobi teden, ki se začne s tem datumom" sqref="I3" xr:uid="{00000000-0002-0000-0000-000004000000}"/>
    <dataValidation allowBlank="1" showInputMessage="1" showErrorMessage="1" prompt="Začetni datum, leto iz celice I3. Vnesite naslove razredov v ta stolpec pod to glavo Ustrezna opravila se samodejno posodobijo glede na delovni list »Seznam opravil«" sqref="B5" xr:uid="{00000000-0002-0000-0000-000005000000}"/>
    <dataValidation allowBlank="1" showInputMessage="1" showErrorMessage="1" prompt="Opravila za razrede, ki so vnesena v stolpec na levi, so samodejno posodobljena v celicah od C6 do I11 glede na vnose na delovnem listu »Seznam opravil«" sqref="C6" xr:uid="{00000000-0002-0000-0000-000006000000}"/>
    <dataValidation allowBlank="1" showInputMessage="1" showErrorMessage="1" prompt="Vnesite ime kategorije za to načrtovanje opravil v to celico" sqref="B4" xr:uid="{00000000-0002-0000-0000-000007000000}"/>
    <dataValidation allowBlank="1" showInputMessage="1" showErrorMessage="1" prompt="Celice od C4 do I4 vsebujejo delovne dni. Prvi dan v tednu v tej celici je samodejno posodobljen glede na začetni datum načrtovanja. Če želite spremeniti ta delovni dan, vnesite nov datum v celico I3" sqref="C4" xr:uid="{00000000-0002-0000-0000-000008000000}"/>
    <dataValidation allowBlank="1" showInputMessage="1" showErrorMessage="1" prompt="Celice od C5 do I5 vsebujejo naraščajoče datume, ki predstavljajo posamezne denev v tednu, pri čemer se teden začne s prvim dnem iz celice I3" sqref="C5" xr:uid="{00000000-0002-0000-0000-000009000000}"/>
  </dataValidations>
  <hyperlinks>
    <hyperlink ref="B1" location="'Seznam opravil'!A1" tooltip="Izberite, če želite prikazati delovni  list »Seznam opravil«" display="Na seznam opravil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3" width="35.7109375" customWidth="1"/>
    <col min="4" max="4" width="60.7109375" customWidth="1"/>
    <col min="5" max="5" width="28.42578125" hidden="1" customWidth="1"/>
    <col min="6" max="6" width="2.7109375" customWidth="1"/>
  </cols>
  <sheetData>
    <row r="1" spans="2:5" ht="30" customHeight="1" x14ac:dyDescent="0.25">
      <c r="B1" s="2" t="s">
        <v>24</v>
      </c>
    </row>
    <row r="2" spans="2:5" ht="50.1" customHeight="1" x14ac:dyDescent="0.25">
      <c r="B2" s="3" t="s">
        <v>10</v>
      </c>
    </row>
    <row r="3" spans="2:5" ht="30" customHeight="1" x14ac:dyDescent="0.25">
      <c r="B3" s="6" t="s">
        <v>11</v>
      </c>
      <c r="C3" s="6" t="s">
        <v>12</v>
      </c>
      <c r="D3" s="6" t="s">
        <v>13</v>
      </c>
      <c r="E3" s="6" t="s">
        <v>23</v>
      </c>
    </row>
    <row r="4" spans="2:5" ht="30" customHeight="1" x14ac:dyDescent="0.25">
      <c r="B4" s="8">
        <f ca="1">TODAY()</f>
        <v>42878</v>
      </c>
      <c r="C4" s="1" t="s">
        <v>7</v>
      </c>
      <c r="D4" s="1" t="s">
        <v>14</v>
      </c>
      <c r="E4" s="7" t="str">
        <f ca="1">SeznamOpravil[[#This Row],[Datum]]&amp;SeznamOpravil[[#This Row],[Učna ura]]</f>
        <v>42878ZGO 101</v>
      </c>
    </row>
    <row r="5" spans="2:5" ht="30" customHeight="1" x14ac:dyDescent="0.25">
      <c r="B5" s="8">
        <f ca="1">TODAY()+1</f>
        <v>42879</v>
      </c>
      <c r="C5" s="1" t="s">
        <v>5</v>
      </c>
      <c r="D5" s="1" t="s">
        <v>15</v>
      </c>
      <c r="E5" s="7" t="str">
        <f ca="1">SeznamOpravil[[#This Row],[Datum]]&amp;SeznamOpravil[[#This Row],[Učna ura]]</f>
        <v>42879MAT 101</v>
      </c>
    </row>
    <row r="6" spans="2:5" ht="30" customHeight="1" x14ac:dyDescent="0.25">
      <c r="B6" s="8">
        <f ca="1">TODAY()+2</f>
        <v>42880</v>
      </c>
      <c r="C6" s="1" t="s">
        <v>4</v>
      </c>
      <c r="D6" s="1" t="s">
        <v>16</v>
      </c>
      <c r="E6" s="7" t="str">
        <f ca="1">SeznamOpravil[[#This Row],[Datum]]&amp;SeznamOpravil[[#This Row],[Učna ura]]</f>
        <v>42880UM 101</v>
      </c>
    </row>
    <row r="7" spans="2:5" ht="30" customHeight="1" x14ac:dyDescent="0.25">
      <c r="B7" s="8">
        <f ca="1">TODAY()+3</f>
        <v>42881</v>
      </c>
      <c r="C7" s="1" t="s">
        <v>7</v>
      </c>
      <c r="D7" s="1" t="s">
        <v>17</v>
      </c>
      <c r="E7" s="7" t="str">
        <f ca="1">SeznamOpravil[[#This Row],[Datum]]&amp;SeznamOpravil[[#This Row],[Učna ura]]</f>
        <v>42881ZGO 101</v>
      </c>
    </row>
    <row r="8" spans="2:5" ht="30" customHeight="1" x14ac:dyDescent="0.25">
      <c r="B8" s="8">
        <f ca="1">TODAY()+4</f>
        <v>42882</v>
      </c>
      <c r="C8" s="1" t="s">
        <v>6</v>
      </c>
      <c r="D8" s="1" t="s">
        <v>18</v>
      </c>
      <c r="E8" s="7" t="str">
        <f ca="1">SeznamOpravil[[#This Row],[Datum]]&amp;SeznamOpravil[[#This Row],[Učna ura]]</f>
        <v>42882KNJ 101</v>
      </c>
    </row>
    <row r="9" spans="2:5" ht="30" customHeight="1" x14ac:dyDescent="0.25">
      <c r="B9" s="8">
        <f ca="1">TODAY()+4</f>
        <v>42882</v>
      </c>
      <c r="C9" s="1" t="s">
        <v>7</v>
      </c>
      <c r="D9" s="1" t="s">
        <v>19</v>
      </c>
      <c r="E9" s="7" t="str">
        <f ca="1">SeznamOpravil[[#This Row],[Datum]]&amp;SeznamOpravil[[#This Row],[Učna ura]]</f>
        <v>42882ZGO 101</v>
      </c>
    </row>
    <row r="10" spans="2:5" ht="30" customHeight="1" x14ac:dyDescent="0.25">
      <c r="B10" s="8">
        <f ca="1">TODAY()+5</f>
        <v>42883</v>
      </c>
      <c r="C10" s="1" t="s">
        <v>8</v>
      </c>
      <c r="D10" s="1" t="s">
        <v>20</v>
      </c>
      <c r="E10" s="7" t="str">
        <f ca="1">SeznamOpravil[[#This Row],[Datum]]&amp;SeznamOpravil[[#This Row],[Učna ura]]</f>
        <v>42883DRUGO</v>
      </c>
    </row>
    <row r="11" spans="2:5" ht="30" customHeight="1" x14ac:dyDescent="0.25">
      <c r="B11" s="8">
        <f ca="1">TODAY()+5</f>
        <v>42883</v>
      </c>
      <c r="C11" s="1" t="s">
        <v>8</v>
      </c>
      <c r="D11" s="1" t="s">
        <v>21</v>
      </c>
      <c r="E11" s="7" t="str">
        <f ca="1">SeznamOpravil[[#This Row],[Datum]]&amp;SeznamOpravil[[#This Row],[Učna ura]]</f>
        <v>42883DRUGO</v>
      </c>
    </row>
    <row r="12" spans="2:5" ht="30" customHeight="1" x14ac:dyDescent="0.25">
      <c r="B12" s="8">
        <f ca="1">TODAY()+6</f>
        <v>42884</v>
      </c>
      <c r="C12" s="1" t="s">
        <v>3</v>
      </c>
      <c r="D12" s="1" t="s">
        <v>22</v>
      </c>
      <c r="E12" s="7" t="str">
        <f ca="1">SeznamOpravil[[#This Row],[Datum]]&amp;SeznamOpravil[[#This Row],[Učna ura]]</f>
        <v>42884ANG 101</v>
      </c>
    </row>
  </sheetData>
  <dataConsolidate/>
  <dataValidations count="7">
    <dataValidation allowBlank="1" showInputMessage="1" showErrorMessage="1" prompt="Ustvarite seznam opravil na tem delovnem listu. Opravila bodo samodejno posodobljena v tabeli »Načrtovanje opravil«. Izberite B1, da se premaknete nazaj na delovni list »Načrtovanje tedenskih opravil«" sqref="A1" xr:uid="{00000000-0002-0000-0100-000000000000}"/>
    <dataValidation allowBlank="1" showInputMessage="1" showErrorMessage="1" prompt="Povezava za krmarjenje do delovnega lista »Načrtovanje tedenskih opravil«" sqref="B1" xr:uid="{00000000-0002-0000-0100-000001000000}"/>
    <dataValidation allowBlank="1" showInputMessage="1" showErrorMessage="1" prompt="Naslov delovnega lista je v tej celici. Vnesite podrobnosti opravila v tabelo spodaj" sqref="B2" xr:uid="{00000000-0002-0000-0100-000002000000}"/>
    <dataValidation allowBlank="1" showInputMessage="1" showErrorMessage="1" prompt="Vnesite datum v ta stolpec pod to glavo. Če želite poiskati določene vnose, uporabite filtre glav." sqref="B3" xr:uid="{00000000-0002-0000-0100-000003000000}"/>
    <dataValidation allowBlank="1" showInputMessage="1" showErrorMessage="1" prompt="Vnesite učno uro v ta stolpec pod to glavo. Seznam »Razred« se posodablja glede na stolpec B iz tabele »Načrtovanje opravil«. Pritisnite ALT+puščico DOL, da odprete spustni seznam, nato za izbor pritisnite ENTER." sqref="C3" xr:uid="{00000000-0002-0000-0100-000004000000}"/>
    <dataValidation allowBlank="1" showInputMessage="1" showErrorMessage="1" prompt="Vnesite dodeljeno nalogo ali opravilo za ustrezen razred v stolpec C, v tem stolpcu pod to glavo" sqref="D3" xr:uid="{00000000-0002-0000-0100-000005000000}"/>
    <dataValidation type="list" errorStyle="warning" allowBlank="1" showInputMessage="1" showErrorMessage="1" error="Vnos se ne ujema z elementi na seznamu. Izberite »Ne«, nato pritisnite ALT+PUŠČICA DOL in ENTER, da izberete nov vnos, CANCEL, da prekličete izbor" sqref="C4:C12" xr:uid="{00000000-0002-0000-0100-000006000000}">
      <formula1>Razredi</formula1>
    </dataValidation>
  </dataValidations>
  <hyperlinks>
    <hyperlink ref="B1" location="'Načrtovanje tedenskih opravil'!A1" tooltip="Izberite, da prikažete delovni list »Načrtovanje tedenskih opravil«" display="Na »Načrtovanje tedenskih opravil«" xr:uid="{00000000-0004-0000-01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8</vt:i4>
      </vt:variant>
    </vt:vector>
  </HeadingPairs>
  <TitlesOfParts>
    <vt:vector size="10" baseType="lpstr">
      <vt:lpstr>Načrtovanje tedenskih opravil</vt:lpstr>
      <vt:lpstr>Seznam opravil</vt:lpstr>
      <vt:lpstr>DatumZačetka</vt:lpstr>
      <vt:lpstr>Naslov1</vt:lpstr>
      <vt:lpstr>NaslovStolpca_2</vt:lpstr>
      <vt:lpstr>PoljeKdo</vt:lpstr>
      <vt:lpstr>Razredi</vt:lpstr>
      <vt:lpstr>'Načrtovanje tedenskih opravil'!Tiskanje_naslovov</vt:lpstr>
      <vt:lpstr>'Seznam opravil'!Tiskanje_naslovov</vt:lpstr>
      <vt:lpstr>VrsticaNaslovObmočje1..I3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2017-05-23T10:16:18Z</dcterms:modified>
</cp:coreProperties>
</file>