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51.xml" ContentType="application/vnd.openxmlformats-officedocument.spreadsheetml.pivotCacheDefinition+xml"/>
  <Override PartName="/xl/pivotCache/pivotCacheRecords51.xml" ContentType="application/vnd.openxmlformats-officedocument.spreadsheetml.pivotCacheRecords+xml"/>
  <Override PartName="/xl/tables/table9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32.xml" ContentType="application/vnd.openxmlformats-officedocument.spreadsheetml.pivotTable+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ables/table132.xml" ContentType="application/vnd.openxmlformats-officedocument.spreadsheetml.table+xml"/>
  <Override PartName="/xl/worksheets/sheet263.xml" ContentType="application/vnd.openxmlformats-officedocument.spreadsheetml.worksheet+xml"/>
  <Override PartName="/xl/drawings/drawing263.xml" ContentType="application/vnd.openxmlformats-officedocument.drawing+xml"/>
  <Override PartName="/xl/pivotCache/pivotCacheDefinition133.xml" ContentType="application/vnd.openxmlformats-officedocument.spreadsheetml.pivotCacheDefinition+xml"/>
  <Override PartName="/xl/pivotCache/pivotCacheRecords133.xml" ContentType="application/vnd.openxmlformats-officedocument.spreadsheetml.pivotCacheRecords+xml"/>
  <Override PartName="/xl/worksheets/sheet214.xml" ContentType="application/vnd.openxmlformats-officedocument.spreadsheetml.worksheet+xml"/>
  <Override PartName="/xl/drawings/drawing214.xml" ContentType="application/vnd.openxmlformats-officedocument.drawing+xml"/>
  <Override PartName="/xl/pivotTables/pivotTable153.xml" ContentType="application/vnd.openxmlformats-officedocument.spreadsheetml.pivotTable+xml"/>
  <Override PartName="/xl/pivotCache/pivotCacheDefinition144.xml" ContentType="application/vnd.openxmlformats-officedocument.spreadsheetml.pivotCacheDefinition+xml"/>
  <Override PartName="/xl/pivotCache/pivotCacheRecords144.xml" ContentType="application/vnd.openxmlformats-officedocument.spreadsheetml.pivotCacheRecords+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75.xml" ContentType="application/vnd.openxmlformats-officedocument.spreadsheetml.worksheet+xml"/>
  <Override PartName="/xl/drawings/drawing7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pivotTables/pivotTable14.xml" ContentType="application/vnd.openxmlformats-officedocument.spreadsheetml.pivotTable+xml"/>
  <Override PartName="/xl/tables/table13.xml" ContentType="application/vnd.openxmlformats-officedocument.spreadsheetml.table+xml"/>
  <Override PartName="/xl/worksheets/sheet167.xml" ContentType="application/vnd.openxmlformats-officedocument.spreadsheetml.worksheet+xml"/>
  <Override PartName="/xl/drawings/drawing167.xml" ContentType="application/vnd.openxmlformats-officedocument.drawing+xml"/>
  <Override PartName="/xl/pivotTables/pivotTable115.xml" ContentType="application/vnd.openxmlformats-officedocument.spreadsheetml.pivotTable+xml"/>
  <Override PartName="/xl/pivotCache/pivotCacheDefinition36.xml" ContentType="application/vnd.openxmlformats-officedocument.spreadsheetml.pivotCacheDefinition+xml"/>
  <Override PartName="/xl/pivotCache/pivotCacheRecords36.xml" ContentType="application/vnd.openxmlformats-officedocument.spreadsheetml.pivotCacheRecords+xml"/>
  <Override PartName="/xl/tables/table114.xml" ContentType="application/vnd.openxmlformats-officedocument.spreadsheetml.table+xml"/>
  <Override PartName="/xl/worksheets/sheet18.xml" ContentType="application/vnd.openxmlformats-officedocument.spreadsheetml.worksheet+xml"/>
  <Override PartName="/xl/drawings/drawing18.xml" ContentType="application/vnd.openxmlformats-officedocument.drawing+xml"/>
  <Override PartName="/xl/worksheets/sheet69.xml" ContentType="application/vnd.openxmlformats-officedocument.spreadsheetml.worksheet+xml"/>
  <Override PartName="/xl/drawings/drawing69.xml" ContentType="application/vnd.openxmlformats-officedocument.drawing+xml"/>
  <Override PartName="/xl/pivotTables/pivotTable56.xml" ContentType="application/vnd.openxmlformats-officedocument.spreadsheetml.pivotTable+xml"/>
  <Override PartName="/xl/pivotCache/pivotCacheDefinition97.xml" ContentType="application/vnd.openxmlformats-officedocument.spreadsheetml.pivotCacheDefinition+xml"/>
  <Override PartName="/xl/pivotCache/pivotCacheRecords97.xml" ContentType="application/vnd.openxmlformats-officedocument.spreadsheetml.pivotCacheRecords+xml"/>
  <Override PartName="/xl/tables/table55.xml" ContentType="application/vnd.openxmlformats-officedocument.spreadsheetml.table+xml"/>
  <Override PartName="/xl/worksheets/sheet1110.xml" ContentType="application/vnd.openxmlformats-officedocument.spreadsheetml.worksheet+xml"/>
  <Override PartName="/xl/drawings/drawing1110.xml" ContentType="application/vnd.openxmlformats-officedocument.drawing+xml"/>
  <Override PartName="/xl/worksheets/sheet2411.xml" ContentType="application/vnd.openxmlformats-officedocument.spreadsheetml.worksheet+xml"/>
  <Override PartName="/xl/drawings/drawing2411.xml" ContentType="application/vnd.openxmlformats-officedocument.drawing+xml"/>
  <Override PartName="/xl/pivotTables/pivotTable187.xml" ContentType="application/vnd.openxmlformats-officedocument.spreadsheetml.pivotTable+xml"/>
  <Override PartName="/xl/pivotCache/pivotCacheDefinition68.xml" ContentType="application/vnd.openxmlformats-officedocument.spreadsheetml.pivotCacheDefinition+xml"/>
  <Override PartName="/xl/pivotCache/pivotCacheRecords68.xml" ContentType="application/vnd.openxmlformats-officedocument.spreadsheetml.pivotCacheRecords+xml"/>
  <Override PartName="/xl/pivotCache/pivotCacheDefinition119.xml" ContentType="application/vnd.openxmlformats-officedocument.spreadsheetml.pivotCacheDefinition+xml"/>
  <Override PartName="/xl/pivotCache/pivotCacheRecords119.xml" ContentType="application/vnd.openxmlformats-officedocument.spreadsheetml.pivotCacheRecords+xml"/>
  <Override PartName="/xl/calcChain.xml" ContentType="application/vnd.openxmlformats-officedocument.spreadsheetml.calcChain+xml"/>
  <Override PartName="/xl/worksheets/sheet512.xml" ContentType="application/vnd.openxmlformats-officedocument.spreadsheetml.worksheet+xml"/>
  <Override PartName="/xl/drawings/drawing512.xml" ContentType="application/vnd.openxmlformats-officedocument.drawing+xml"/>
  <Override PartName="/xl/pivotTables/pivotTable48.xml" ContentType="application/vnd.openxmlformats-officedocument.spreadsheetml.pivotTable+xml"/>
  <Override PartName="/xl/pivotCache/pivotCacheDefinition1010.xml" ContentType="application/vnd.openxmlformats-officedocument.spreadsheetml.pivotCacheDefinition+xml"/>
  <Override PartName="/xl/pivotCache/pivotCacheRecords1010.xml" ContentType="application/vnd.openxmlformats-officedocument.spreadsheetml.pivotCacheRecords+xml"/>
  <Override PartName="/xl/tables/table46.xml" ContentType="application/vnd.openxmlformats-officedocument.spreadsheetml.table+xml"/>
  <Override PartName="/xl/worksheets/sheet1513.xml" ContentType="application/vnd.openxmlformats-officedocument.spreadsheetml.worksheet+xml"/>
  <Override PartName="/xl/drawings/drawing1513.xml" ContentType="application/vnd.openxmlformats-officedocument.drawing+xml"/>
  <Override PartName="/xl/pivotTables/pivotTable109.xml" ContentType="application/vnd.openxmlformats-officedocument.spreadsheetml.pivotTable+xml"/>
  <Override PartName="/xl/pivotCache/pivotCacheDefinition411.xml" ContentType="application/vnd.openxmlformats-officedocument.spreadsheetml.pivotCacheDefinition+xml"/>
  <Override PartName="/xl/pivotCache/pivotCacheRecords411.xml" ContentType="application/vnd.openxmlformats-officedocument.spreadsheetml.pivotCacheRecords+xml"/>
  <Override PartName="/xl/tables/table107.xml" ContentType="application/vnd.openxmlformats-officedocument.spreadsheetml.table+xml"/>
  <Override PartName="/xl/worksheets/sheet2314.xml" ContentType="application/vnd.openxmlformats-officedocument.spreadsheetml.worksheet+xml"/>
  <Override PartName="/xl/drawings/drawing2314.xml" ContentType="application/vnd.openxmlformats-officedocument.drawing+xml"/>
  <Override PartName="/xl/pivotTables/pivotTable1710.xml" ContentType="application/vnd.openxmlformats-officedocument.spreadsheetml.pivotTable+xml"/>
  <Override PartName="/xl/pivotCache/pivotCacheDefinition212.xml" ContentType="application/vnd.openxmlformats-officedocument.spreadsheetml.pivotCacheDefinition+xml"/>
  <Override PartName="/xl/pivotCache/pivotCacheRecords212.xml" ContentType="application/vnd.openxmlformats-officedocument.spreadsheetml.pivotCacheRecords+xml"/>
  <Override PartName="/xl/worksheets/sheet1015.xml" ContentType="application/vnd.openxmlformats-officedocument.spreadsheetml.worksheet+xml"/>
  <Override PartName="/xl/drawings/drawing1015.xml" ContentType="application/vnd.openxmlformats-officedocument.drawing+xml"/>
  <Override PartName="/xl/worksheets/sheet1916.xml" ContentType="application/vnd.openxmlformats-officedocument.spreadsheetml.worksheet+xml"/>
  <Override PartName="/xl/drawings/drawing1916.xml" ContentType="application/vnd.openxmlformats-officedocument.drawing+xml"/>
  <Override PartName="/xl/pivotTables/pivotTable1411.xml" ContentType="application/vnd.openxmlformats-officedocument.spreadsheetml.pivotTable+xml"/>
  <Override PartName="/xl/pivotCache/pivotCacheDefinition1513.xml" ContentType="application/vnd.openxmlformats-officedocument.spreadsheetml.pivotCacheDefinition+xml"/>
  <Override PartName="/xl/pivotCache/pivotCacheRecords1513.xml" ContentType="application/vnd.openxmlformats-officedocument.spreadsheetml.pivotCacheRecords+xml"/>
  <Override PartName="/xl/tables/table148.xml" ContentType="application/vnd.openxmlformats-officedocument.spreadsheetml.table+xml"/>
  <Override PartName="/xl/sharedStrings.xml" ContentType="application/vnd.openxmlformats-officedocument.spreadsheetml.sharedStrings+xml"/>
  <Override PartName="/xl/worksheets/sheet417.xml" ContentType="application/vnd.openxmlformats-officedocument.spreadsheetml.worksheet+xml"/>
  <Override PartName="/xl/drawings/drawing417.xml" ContentType="application/vnd.openxmlformats-officedocument.drawing+xml"/>
  <Override PartName="/xl/pivotTables/pivotTable312.xml" ContentType="application/vnd.openxmlformats-officedocument.spreadsheetml.pivotTable+xml"/>
  <Override PartName="/xl/tables/table39.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713.xml" ContentType="application/vnd.openxmlformats-officedocument.spreadsheetml.pivotTable+xml"/>
  <Override PartName="/xl/pivotCache/pivotCacheDefinition714.xml" ContentType="application/vnd.openxmlformats-officedocument.spreadsheetml.pivotCacheDefinition+xml"/>
  <Override PartName="/xl/pivotCache/pivotCacheRecords714.xml" ContentType="application/vnd.openxmlformats-officedocument.spreadsheetml.pivotCacheRecords+xml"/>
  <Override PartName="/xl/tables/table710.xml" ContentType="application/vnd.openxmlformats-officedocument.spreadsheetml.table+xml"/>
  <Override PartName="/xl/worksheets/sheet1419.xml" ContentType="application/vnd.openxmlformats-officedocument.spreadsheetml.worksheet+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Tables/pivotTable1614.xml" ContentType="application/vnd.openxmlformats-officedocument.spreadsheetml.pivotTable+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worksheets/sheet821.xml" ContentType="application/vnd.openxmlformats-officedocument.spreadsheetml.worksheet+xml"/>
  <Override PartName="/xl/drawings/drawing821.xml" ContentType="application/vnd.openxmlformats-officedocument.drawing+xml"/>
  <Override PartName="/xl/pivotTables/pivotTable615.xml" ContentType="application/vnd.openxmlformats-officedocument.spreadsheetml.pivotTable+xml"/>
  <Override PartName="/xl/tables/table611.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6.xml" ContentType="application/vnd.openxmlformats-officedocument.spreadsheetml.pivotTable+xml"/>
  <Override PartName="/xl/pivotCache/pivotCacheDefinition1215.xml" ContentType="application/vnd.openxmlformats-officedocument.spreadsheetml.pivotCacheDefinition+xml"/>
  <Override PartName="/xl/pivotCache/pivotCacheRecords1215.xml" ContentType="application/vnd.openxmlformats-officedocument.spreadsheetml.pivotCacheRecords+xml"/>
  <Override PartName="/xl/tables/table212.xml" ContentType="application/vnd.openxmlformats-officedocument.spreadsheetml.table+xml"/>
  <Override PartName="/xl/worksheets/sheet1223.xml" ContentType="application/vnd.openxmlformats-officedocument.spreadsheetml.worksheet+xml"/>
  <Override PartName="/xl/drawings/drawing1223.xml" ContentType="application/vnd.openxmlformats-officedocument.drawing+xml"/>
  <Override PartName="/xl/pivotTables/pivotTable817.xml" ContentType="application/vnd.openxmlformats-officedocument.spreadsheetml.pivotTable+xml"/>
  <Override PartName="/xl/tables/table813.xml" ContentType="application/vnd.openxmlformats-officedocument.spreadsheetml.table+xml"/>
  <Override PartName="/xl/worksheets/sheet1724.xml" ContentType="application/vnd.openxmlformats-officedocument.spreadsheetml.worksheet+xml"/>
  <Override PartName="/xl/drawings/drawing1724.xml" ContentType="application/vnd.openxmlformats-officedocument.drawing+xml"/>
  <Override PartName="/xl/pivotTables/pivotTable1218.xml" ContentType="application/vnd.openxmlformats-officedocument.spreadsheetml.pivotTable+xml"/>
  <Override PartName="/xl/tables/table1214.xml" ContentType="application/vnd.openxmlformats-officedocument.spreadsheetml.table+xml"/>
  <Override PartName="/xl/worksheets/sheet2525.xml" ContentType="application/vnd.openxmlformats-officedocument.spreadsheetml.worksheet+xml"/>
  <Override PartName="/xl/drawings/drawing2525.xml" ContentType="application/vnd.openxmlformats-officedocument.drawing+xml"/>
  <Override PartName="/xl/pivotTables/pivotTable1919.xml" ContentType="application/vnd.openxmlformats-officedocument.spreadsheetml.pivotTable+xml"/>
  <Override PartName="/customXml/item13.xml" ContentType="application/xml"/>
  <Override PartName="/customXml/itemProps13.xml" ContentType="application/vnd.openxmlformats-officedocument.customXmlProperties+xml"/>
  <Override PartName="/xl/worksheets/sheet2026.xml" ContentType="application/vnd.openxmlformats-officedocument.spreadsheetml.worksheet+xml"/>
  <Override PartName="/xl/tables/table1515.xml" ContentType="application/vnd.openxmlformats-officedocument.spreadsheetml.table+xml"/>
  <Override PartName="/xl/drawings/drawing2026.xml" ContentType="application/vnd.openxmlformats-officedocument.drawing+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refreshAllConnections="1" defaultThemeVersion="166925"/>
  <bookViews>
    <workbookView xWindow="-120" yWindow="-120" windowWidth="29040" windowHeight="17640" xr2:uid="{00000000-000D-0000-FFFF-FFFF00000000}"/>
  </bookViews>
  <sheets>
    <sheet name="Začiatok"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Ďalšie informácie" sheetId="25" r:id="rId26"/>
  </sheets>
  <definedNames>
    <definedName name="DaňZObratu">0.0825</definedName>
    <definedName name="grp_ĎalšieInformácie">"Dolná čiara,Skupina 113"</definedName>
    <definedName name="grp_PopisŠípky">"shp_ZakrivenáŠípka,txt_PopisŠípky,shp_RovnáŠípka"</definedName>
    <definedName name="grp_PopisZátvorka">"shp_ZátvorkaSpodok,txt_PopisZloženáZátvorka,shp_ĽaváZloženáZátvorka"</definedName>
    <definedName name="grp_Zátvorka">"Ďalšia čiara v tvare zloženej zátvorky,Čiara v tvare zloženej zátvorky"</definedName>
    <definedName name="_xlnm.Print_Area" localSheetId="10">'10'!$A$1:$R$37</definedName>
    <definedName name="_xlnm.Print_Area" localSheetId="7">'7'!$A$1:$P$108</definedName>
    <definedName name="_xlnm.Print_Area" localSheetId="9">'9'!$A$1:$Q$22</definedName>
  </definedNames>
  <calcPr calcId="191029"/>
  <pivotCaches>
    <pivotCache cacheId="19" r:id="rId27"/>
    <pivotCache cacheId="23" r:id="rId28"/>
    <pivotCache cacheId="27" r:id="rId29"/>
    <pivotCache cacheId="30" r:id="rId30"/>
    <pivotCache cacheId="34" r:id="rId31"/>
    <pivotCache cacheId="38" r:id="rId32"/>
    <pivotCache cacheId="42" r:id="rId33"/>
    <pivotCache cacheId="45" r:id="rId34"/>
    <pivotCache cacheId="49" r:id="rId35"/>
    <pivotCache cacheId="53" r:id="rId36"/>
    <pivotCache cacheId="56" r:id="rId37"/>
    <pivotCache cacheId="59" r:id="rId38"/>
    <pivotCache cacheId="62" r:id="rId39"/>
    <pivotCache cacheId="66" r:id="rId40"/>
    <pivotCache cacheId="71"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5" l="1"/>
  <c r="I8" i="15"/>
  <c r="G7" i="23" l="1"/>
  <c r="G6" i="23"/>
  <c r="G5" i="23"/>
  <c r="J8" i="27"/>
  <c r="J7" i="27"/>
  <c r="J6" i="27"/>
  <c r="J5" i="27"/>
  <c r="J4" i="27"/>
  <c r="J7" i="22"/>
  <c r="J6" i="22"/>
  <c r="J5" i="22"/>
  <c r="I6" i="15"/>
  <c r="I10" i="24" l="1"/>
  <c r="K9" i="21"/>
  <c r="C12" i="18"/>
  <c r="F6" i="17"/>
  <c r="F6" i="16"/>
  <c r="I5" i="15"/>
  <c r="H9" i="8"/>
  <c r="H10" i="8"/>
  <c r="H11" i="8"/>
</calcChain>
</file>

<file path=xl/sharedStrings.xml><?xml version="1.0" encoding="utf-8"?>
<sst xmlns="http://schemas.openxmlformats.org/spreadsheetml/2006/main" count="1062" uniqueCount="151">
  <si>
    <t>Vitajte
Pokyny pre čítačky obrazovky: Využite kontingenčné tabuľky naplno. Jednoduchá kontingenčná tabuľka poskytuje celkový súhrn údajov, niekedy však potrebujete podrobnejšie odpovede na konkrétne otázky. V takom prípade môže pomôcť pridanie ďalších polí stĺpcov a polí riadkov. 
V pokynoch sa dozviete, na ktorú bunku treba prejsť, ak chcete použiť funkciu alebo pokračovať v čítaní.
Ak chcete začať, stlačte kombináciu klávesov CTRL + PAGE DOWN.</t>
  </si>
  <si>
    <t>Využite kontingenčné tabuľky naplno</t>
  </si>
  <si>
    <t>Jednoduchá kontingenčná tabuľka poskytuje celkový súhrn údajov,
niekedy však potrebujete podrobnejšie odpovede na konkrétne otázky.
V takom prípade môže pomôcť pridanie ďalších polí stĺpcov a polí riadkov.</t>
  </si>
  <si>
    <t>DOBRE VEDIEŤ
Absolvovali ste už prvý kurz? Ak nie, prejdite na položky Súbor &gt; Nové a nájdite šablónu Vytvorenie prvej kontingenčnej tabuľky.</t>
  </si>
  <si>
    <t>Späť na začiatok prejdete stlačením kombinácie klávesov CTRL + HOME. Ak chcete začať s prehliadkou, stlačte kombináciu klávesov CTRL + PAGE DOWN.</t>
  </si>
  <si>
    <t xml:space="preserve">V prvom kurze ste získali základné informácie o koncepte kontingenčnej tabuľky. Vysvetlili sme vám tiež, ako možno pole riadka použiť ako podmienku, ktorá rozdelí pole hodnoty.   </t>
  </si>
  <si>
    <t>Ak chcete pokračovať v tomto kurze, stlačte kombináciu klávesov CTRL + PAGE DOWN. Ak chcete prejsť na predchádzajúci hárok, stlačte kombináciu klávesov CTRL + PAGE UP.</t>
  </si>
  <si>
    <t>Tento príklad znázorňuje, ako pole riadka...</t>
  </si>
  <si>
    <t>...rozdelí pole hodnoty.</t>
  </si>
  <si>
    <t>Dátum</t>
  </si>
  <si>
    <t>Kupujúci</t>
  </si>
  <si>
    <t>Otec</t>
  </si>
  <si>
    <t>Mama</t>
  </si>
  <si>
    <t>Ema</t>
  </si>
  <si>
    <t>Typ</t>
  </si>
  <si>
    <t>Darčeky</t>
  </si>
  <si>
    <t>Strava</t>
  </si>
  <si>
    <t>Lístky</t>
  </si>
  <si>
    <t>Hudba</t>
  </si>
  <si>
    <t>Šport</t>
  </si>
  <si>
    <t>Suma</t>
  </si>
  <si>
    <t>Celkový súčet</t>
  </si>
  <si>
    <t>Keď sa však prvýkrát pozriete na kontingenčnú tabuľku, pravdepodobne z nej budete potrebovať zistiť viac odpovedí.</t>
  </si>
  <si>
    <t>Keď sa prvýkrát pozriete na kontingenčnú tabuľku, pravdepodobne vám napadnú otázky ako „Kedy boli tieto nákupy uskutočnené?“, „Na čo jednotlivé osoby minuli peniaze?“ a „Čo z maminho nákupu bolo také drahé?“.</t>
  </si>
  <si>
    <t>Všetky tieto otázky majú svoje opodstatnenie, zamerajme sa však len na jednu z nich.</t>
  </si>
  <si>
    <t>Na čo jednotlivé osoby minuli peniaze?</t>
  </si>
  <si>
    <t>Posledná otázka, ktorá nás zaujímala, bola „Na čo jednotlivé osoby minuli peniaze?“.</t>
  </si>
  <si>
    <t xml:space="preserve">Otázku sme zodpovedali pridaním poľa stĺpca pre hodnotu Typ. Výsledkom je, že kontingenčná tabuľka má päť nových stĺpcov, ktoré zobrazujú jednotlivé typy nákupu vykonané konkrétnou osobou. </t>
  </si>
  <si>
    <t>Nová kontingenčná tabuľka sa nachádza v bunkách C10 až I15 a obsahuje stĺpce Kupujúci, Strava, Hudba, Šport, Lístky, Darčeky a Celkový súčet. Stĺpce Kupujúci a celkový súčet zostali rovnaké ako predtým, medzi nimi sa nachádzajú nové stĺpce s podrobnosťami.</t>
  </si>
  <si>
    <t>Zatiaľ nič nerobte, o niekoľko krokov neskôr však už začneme s kontingenčnou tabuľkou pracovať. Prvá vec, ktorú urobíte, je vytvorenie podrobností v poli Stĺpce. Urobíte to umiestnením poľa Typ do oblasti poľa Stĺpce.</t>
  </si>
  <si>
    <t>1. Oblasť kontingenčnej tabuľky v tomto príklade sa nachádza v bunkách B13 až C17. Prejdite na ľubovoľnú z týchto buniek.</t>
  </si>
  <si>
    <t xml:space="preserve">3. Stláčaním klávesov so šípkami vyberte pole Typ. Po jeho výbere stlačením MEDZERNÍKA pridajte pole Typ do oblasti Riadky. </t>
  </si>
  <si>
    <t>Pozrieme sa podrobnejšie na kontingenčnú tabuľku, ktorú ste práve vytvorili. Tentokrát sme pridali farby, pomocou ktorých sme odlíšili polia riadkov, stĺpcov a hodnôt.</t>
  </si>
  <si>
    <t>Pole riadka sa nachádza v bunkách C10 až C13 a je označené žltou farbou.</t>
  </si>
  <si>
    <t>Pole stĺpca sa nachádza v bunkách D9 až H10 a je označené oranžovou farbou.</t>
  </si>
  <si>
    <t>Pole hodnoty sa nachádza v bunkách D11 až H13 a je označené modrou farbou.</t>
  </si>
  <si>
    <t>Schematický obrázok, ktorý znázorňuje obdĺžnikovú oblasť so 4 časťami. Pole riadka je označené žltou farbou a nachádza sa vľavo dolu, pole stĺpca je označené oranžovou farbou a nachádza sa vpravo hore a pole hodnoty je označené modrou farbou a nachádza sa vpravo dolu.</t>
  </si>
  <si>
    <t xml:space="preserve">Netreba však zabúdať na jednu vec: Ak pomocou poľa stĺpca pridáte do kontingenčnej tabuľky veľké množstvo stĺpcov, tabuľka bude veľmi široká. </t>
  </si>
  <si>
    <t>V tomto príklade sa kontingenčná tabuľka nachádza v bunkách C10 až X15, keďže pole stĺpca pridalo 20 nových stĺpcov. To je naozaj veľké množstvo stĺpcov. Ľudia sa budú musieť veľa posúvať...</t>
  </si>
  <si>
    <t>Knihy</t>
  </si>
  <si>
    <t>Letenky</t>
  </si>
  <si>
    <t>Dane</t>
  </si>
  <si>
    <t>Obedy</t>
  </si>
  <si>
    <t>Oblečenie</t>
  </si>
  <si>
    <t>Hudobná výchova</t>
  </si>
  <si>
    <t>Parkovanie</t>
  </si>
  <si>
    <t>Elektronika</t>
  </si>
  <si>
    <t>Pohonné hmoty</t>
  </si>
  <si>
    <t>Poplatky v klube</t>
  </si>
  <si>
    <t>Výdavky na zdravie</t>
  </si>
  <si>
    <t>Elektrina</t>
  </si>
  <si>
    <t>Ošetrenie u zubára</t>
  </si>
  <si>
    <t>Poistenie auta</t>
  </si>
  <si>
    <t>Zdravotné poistenie</t>
  </si>
  <si>
    <t>Poistenie domu</t>
  </si>
  <si>
    <t>Existuje však aj alternatívne riešenie, ako sa vyhnúť mimoriadne širokým kontingenčných tabuľkám: môžete použiť druhé pole riadka. Druhé pole riadka sa zobrazí odsadené pod prvým poľom riadka.</t>
  </si>
  <si>
    <t>V tomto príklade sa kontingenčná tabuľka nachádza v bunkách D8 až E32. V stĺpci D sa zobrazujú položky Otec, Ema a Mama ako prvé polia riadkov. Pod nimi sú ako druhé polia riadkov uvedené typy výdavkov s položkami ako Šport, Letenky, Obedy atď.</t>
  </si>
  <si>
    <t>DOBRE VEDIEŤ
Druhé pole riadka je vhodnejšie pre zvislo orientovanú kontingenčnú tabuľku ako pre vodorovnú. Podľa niektorých ľudí sú zvislé kontingenčné tabuľky prehľadnejšie, pretože nevyžadujú toľko posúvania z jednej strany na druhú.</t>
  </si>
  <si>
    <t>V REČI EXCELU
Druhé pole riadka sa niekedy zvykne nazývať aj sekundárne pole riadka.</t>
  </si>
  <si>
    <t>Na ďalšom hárku pridáte druhý riadok poľa. Urobíte to umiestnením poľa Typ pod pole Kupujúci v poli Riadky.</t>
  </si>
  <si>
    <t xml:space="preserve">1. Oblasť kontingenčnej tabuľky v tomto príklade sa nachádza v bunkách B13 až C17. Prejdite na ľubovoľnú z týchto buniek. </t>
  </si>
  <si>
    <t>2. Stlačením klávesov ALT + JZ, LB otvorte zoznam polí kontingenčnej tabuľky. Zameranie bude predvolene v textovom poli Prehľadávať. Zadajte slová, ktoré chcete vyhľadať a upraviť. Nepíšte nič, namiesto toho jedenkrát stlačte kláves Tab. POZNÁMKA: Ak sa zoznam polí nespustí, znova stlačte klávesy ALT + JZ, LB.</t>
  </si>
  <si>
    <t xml:space="preserve">3. Stláčaním klávesov so šípkami prejdite na pole Typ. Stlačením MEDZERNÍKA pridajte pole Typ do oblasti Riadky. </t>
  </si>
  <si>
    <t xml:space="preserve">Ak potrebujete kontingenčnú tabuľku zjednodušiť, môžete údaje pre druhé pole riadka zbaliť, aby vám nezavadzali. </t>
  </si>
  <si>
    <t>Celé druhé pole riadka môžete rozbaliť alebo zbaliť a tak kontingenčnú tabuľku ešte viac zjednodušiť.</t>
  </si>
  <si>
    <t>Ako na to</t>
  </si>
  <si>
    <t>Vyberte rozsah údajov kontingenčnej tabuľky v bunkách F7 až G31 a potom prechodom na klávesy ALT + JZ &gt; Q celú skupinu zbaľte. Naopak, klávesmi ALT + JZ &gt; A celú skupinu rozbalíte.</t>
  </si>
  <si>
    <t>Môžete mať aj viac polí stĺpcov. Tiež môžu byť zbalené alebo rozbalené.</t>
  </si>
  <si>
    <t>VYSKÚŠAJTE TOTO
Vyberte položku Strava v bunke C14 a prechodom na klávesy ALT + JZ, Q celé pole zbaľte. Klávesmi ALT + JZ &gt; A ho môžete rozbaliť.</t>
  </si>
  <si>
    <t>Mesiac</t>
  </si>
  <si>
    <t>Jan</t>
  </si>
  <si>
    <t>Feb</t>
  </si>
  <si>
    <t>Mar</t>
  </si>
  <si>
    <t>Apr</t>
  </si>
  <si>
    <t>Energie</t>
  </si>
  <si>
    <t>Zapamätajte si: Ak potrebujete ďalšie podrobnosti, môžete pridať viac polí riadkov alebo polí stĺpcov. V tomto príklade pracujeme s troma poľami riadkov.</t>
  </si>
  <si>
    <t>Kontingenčná tabuľka v tomto príklade sa nachádza v bunkách D8 až E29 a v stĺpci D obsahuje polia Ročné obdobie, Kupujúci a Typ, v stĺpci E obsahuje pole Súčet z Suma.</t>
  </si>
  <si>
    <t xml:space="preserve">TIP OD ODBORNÍKOV
To že máte možnosť pridať viacero polí, automaticky neznamená, že ich pridať musíte. V tomto príklade je to v poriadku. Niekedy však príliš veľa polí so všetkými zarážkami môže spôsobiť, že kontingenčná tabuľka bude pre ostatných neprehľadná. </t>
  </si>
  <si>
    <t>Ročné obdobie</t>
  </si>
  <si>
    <t>Zima</t>
  </si>
  <si>
    <t>Letný</t>
  </si>
  <si>
    <t>Leto</t>
  </si>
  <si>
    <t>Jeseň</t>
  </si>
  <si>
    <t>Poistenie</t>
  </si>
  <si>
    <t>Nájomné</t>
  </si>
  <si>
    <t xml:space="preserve">Ste pripravení na ďalšie cvičenie? Využite príležitosť a pozrite si údaje uvedené v bunkách B7 až E55 nižšie. Keď budete pripravení, prejdite na ďalší hárok a precvičte si, čo ste sa doteraz naučili. </t>
  </si>
  <si>
    <t xml:space="preserve">Nemusíte si pozerať všetky riadky údajov. Stačí sa zamerať na názvy polí v riadku 7. Budete s nimi pracovať na ďalšom hárku. </t>
  </si>
  <si>
    <t>Obchodný zástupca</t>
  </si>
  <si>
    <t>Júlia</t>
  </si>
  <si>
    <t>Juraj</t>
  </si>
  <si>
    <t>Dušan</t>
  </si>
  <si>
    <t>Produkt</t>
  </si>
  <si>
    <t>Pomaranče</t>
  </si>
  <si>
    <t>Grapefruity</t>
  </si>
  <si>
    <t>Jablká</t>
  </si>
  <si>
    <t>Banány</t>
  </si>
  <si>
    <t>Cvikla</t>
  </si>
  <si>
    <t>Zemiaky</t>
  </si>
  <si>
    <t>Hlávkový šalát</t>
  </si>
  <si>
    <t>Reďkovka</t>
  </si>
  <si>
    <t>Čučoriedky</t>
  </si>
  <si>
    <t>Jahody</t>
  </si>
  <si>
    <t>Hrozno</t>
  </si>
  <si>
    <t>Tekvica</t>
  </si>
  <si>
    <t>Patizón</t>
  </si>
  <si>
    <t>Cuketa</t>
  </si>
  <si>
    <t>Počet predaných jednotiek</t>
  </si>
  <si>
    <t xml:space="preserve">1. Oblasť kontingenčnej tabuľky v tomto príklade sa nachádza v bunkách B12 až C17. Prejdite na ľubovoľnú z týchto buniek. 
</t>
  </si>
  <si>
    <t xml:space="preserve">4. Určite, kto predal na jeseň najviac položiek, potom uskutočnite výber v bunke K8. </t>
  </si>
  <si>
    <t>Súčet z Počet predaných jednotiek</t>
  </si>
  <si>
    <t>Vyberte možnosť:</t>
  </si>
  <si>
    <t xml:space="preserve">3. Pomocou klávesov so šípkami a MEDZERNÍKA rozbaľte príklad na zvislú kontingenčnú tabuľku, v ktorej sa naľavo nachádzajú ročné obdobia a obchodní zástupcovia sa zobrazujú odsadení pod ročnými obdobiami. Stlačením klávesu ESC odídete z tably Polia kontingenčnej tabuľky. </t>
  </si>
  <si>
    <t>3. Pomocou klávesov so šípkami a MEDZERNÍKA upravte príklad tak, aby zobrazoval každý produkt v samostatnom riadku a každé ročné obdobie v samostatnom stĺpci.</t>
  </si>
  <si>
    <t>3. Pomocou klávesu Tab, klávesov so šípkami a MEDZERNÍKA upravte príklad tak, aby zobrazoval obchodných zástupcov vľavo a ročné obdobia odsadené pod nimi.</t>
  </si>
  <si>
    <t>3. Pomocou klávesu Tab, klávesov so šípkami a MEDZERNÍKA upravte príklad tak, aby mal každý obchodný zástupca vlastné polia stĺpcov s ročnými obdobiami vľavo a produktmi odsadenými pod nimi.</t>
  </si>
  <si>
    <t>4. Vyberte bunku I9 a vyberte, koľko grapefruitov predal Dušan počas zimy.</t>
  </si>
  <si>
    <t>Dobrá práca. Nie sú kontingenčné tabuľky skvelé?</t>
  </si>
  <si>
    <t>Odporúčame vám však pokračovať ďalej. Vždy je čo objavovať...</t>
  </si>
  <si>
    <t>Ďalšie informácie o kontingenčných tabuľkách
Spoznajte ďalšie možnosti v tomto užitočnom článku o kontingenčných tabuľkách.</t>
  </si>
  <si>
    <t xml:space="preserve">Informácie o obnovení
Prečítajte si tento zaujímavý článok o možnostiach obnovenia kontingenčných tabuliek. </t>
  </si>
  <si>
    <t>Komunita
Spojte sa s ďalšími fanúšikmi Excelu. Buď môžu pomôcť oni vám, alebo vy im.</t>
  </si>
  <si>
    <t xml:space="preserve"> </t>
  </si>
  <si>
    <t>Súčet z Suma</t>
  </si>
  <si>
    <t>Súčet z Počet predaných jednotiek</t>
  </si>
  <si>
    <t>Obrázok zoznamu polia kontingenčnej tabuľky znázorňujúci šípku kurzora, ktorá presúva pole Typ do oblasti Stĺpce.</t>
  </si>
  <si>
    <t>2. Stlačením klávesov ALT + JZ, LB otvorte zoznam polia kontingenčnej tabuľky. Zameranie bude predvolene v textovom poli prehľadávať: upraviť „Prehľadávať“</t>
  </si>
  <si>
    <t>Kontingenčná tabuľka v tomto príklade sa nachádza v bunkách B13 až M19. V tomto prípade máme v časti Stĺpce kategóriu Typ, ktorá zahŕňa položky pre strava a energie.</t>
  </si>
  <si>
    <t>V bunkách H10 až I14 sa nachádza kontingenčná tabuľka, ktorá obsahuje súhrn buniek B8 až E16. Kontingenčná tabuľka má dva stĺpce: Kupujúci a Súčet z Suma. Stĺpec Kupujúci obsahuje hodnoty Otec, Mama, Ema a Celkový súčet; stĺpec Súčet z Suma obsahuje hodnoty 220 EUR, 270 EUR, 810 EUR a 1 300 EUR. Stĺpec kupujúci je tvorený poľom riadka a stĺpec Súčet z Suma je tvorený poľom hodnoty.</t>
  </si>
  <si>
    <t xml:space="preserve">V tomto príklade sa v bunkách F11 až G15 zobrazuje rovnaká kontingenčná tabuľka pozostávajúca z dvoch stĺpcov ako predtým. Stĺpec Kupujúci je poľom riadka a obsahuje hodnoty Otec, Mama, Ema a Celkový súčet; stĺpec Súčet z Suma je poľom hodnoty a obsahuje hodnoty 220 EUR, 270 EUR, 810 EUR a 1 300 EUR. </t>
  </si>
  <si>
    <t>Na porovnanie, bunky F11 až G15 zobrazujú rovnakú kontingenčnú tabuľku pozostávajúcu z dvoch stĺpcov ako predtým. Stĺpec Kupujúci je poľom riadka a obsahuje hodnoty Otec, Mama, Ema a Celkový súčet; stĺpec Súčet z Suma je poľom hodnoty a obsahuje hodnoty 220 EUR, 270 EUR, 810 EUR a 1 300 EUR.</t>
  </si>
  <si>
    <t>Myslite na to, keď budete používať zoznam polí. Pole riadka sa nachádza vľavo a pole stĺpca hore. Každé z nich obsahuje podmienku pre pole hodnoty, ktoré ich sčítava.</t>
  </si>
  <si>
    <t>Schematický obrázok, ktorý znázorňuje zobrazený zoznam polia kontingenčnej tabuľky. Pole riadka je označené žltou farbou a nachádza sa vľavo dolu, pole stĺpca je označené oranžovou farbou a nachádza sa vpravo hore a pole hodnoty je označené modrou farbou a nachádza sa vpravo dolu.</t>
  </si>
  <si>
    <t>Obrázok zoznamu polia kontingenčnej tabuľky znázorňujúci šípku kurzora, ktorá presúva pole Typ do oblasti Riadky.</t>
  </si>
  <si>
    <t>2. Stlačením klávesov ALT + JZ, LB otvorte zoznam polia kontingenčnej tabuľky. Zameranie bude predvolene v textovom poli Prehľadávať. Zadajte slová, ktoré chcete vyhľadať a upraviť. Nepíšte nič, namiesto toho jedenkrát stlačte kláves Tab. POZNÁMKA: Ak sa zoznam polí nespustí, znova stlačte klávesy ALT + JZ, LB.</t>
  </si>
  <si>
    <t xml:space="preserve">4. Stlačením klávesu ESC opustite tablu polia kontingenčnej tabuľky. </t>
  </si>
  <si>
    <t xml:space="preserve">3. Stláčaním klávesov so šípkami prejdite na pole Obchodný zástupca. Stlačením MEDZERNÍKA pridajte pole Obchodný zástupca do oblasti Riadky. Ak chcete zobraziť podrobnosti o Obchodný zástupca v oblasti Stĺpce, pomocou klávesu Tab prejdite na pole Obchodný zástupca v časti Riadky, stlačte MEDZERNÍK a vyberte položku Presunúť do označení stípca. Stlačením klávesu ESC opustite tablu polia kontingenčnej tabuľky. </t>
  </si>
  <si>
    <t xml:space="preserve">1. Kliknutím do bunky B13 aktivujete kontingenčnú tabuľku s názvom Súčet z Počet predaných jednotiek.
</t>
  </si>
  <si>
    <t>1. Kliknutím do bunky B13 aktivujete kontingenčnú tabuľku s názvom Súčet z Počet predaných jednotiek.</t>
  </si>
  <si>
    <t xml:space="preserve">1. Kliknutím do bunky B13 aktivujete kontingenčnú tabuľku s názvom Súčet z Počet predaných jednotiek.
</t>
  </si>
  <si>
    <t>4. Stláčaním klávesu Tab vyberte pole Typ. Stlačte kláves Enter a potom stláčaním klávesov so šípkami vyberte položku Premiestniť do označení stĺpcov a stlačením klávesu Enter pridajte pole typ do oblasti Stĺpce. Stlačením klávesov ALT + JZ &gt; LB zatvorte tablu Polia kontingenčnej tabuľky.</t>
  </si>
  <si>
    <t>Kontingenčná tabuľka v tomto príklade sa nachádza v bunkách F7 až G31. Výberom bunky F8 vyberte prvý riadok poľa pre otec. Ďalej stlačte klávesy Alt + JZ &gt; A, ktorými rozbalíte druhé pole, alebo Q, ktorým ho zbalíte.</t>
  </si>
  <si>
    <t>Ak je pre vás zložité porozumieť kontingenčnej tabuľke, vyskúšajte toto: Čítajte ju zľava, potom zhora a nakoniec nadol. V príklade nižšie je otec uvedený v bunke C12, strava za 125 EUR v bunke D12, darčeky za 95 EUR v bunke E12 a celkový súčet v hodnote 220 EUR v bunke I12. V riadkoch 13 a 14 sa zobrazujú podrobnosti pre Ema a Mama, v riadku 15 je uvedený Celkový súčet.</t>
  </si>
  <si>
    <t>Môžeme sa na to pozrieť aj takto: Pole riadka sa nachádza vľavo a pole stĺpca hore. Každé z nich obsahuje podmienku pre pole hodnoty, ktoré ich sčítava.</t>
  </si>
  <si>
    <t>Column Labels</t>
  </si>
  <si>
    <t>Strava Total</t>
  </si>
  <si>
    <t>Energie Total</t>
  </si>
  <si>
    <t>Grand Total</t>
  </si>
  <si>
    <t>Row Labels</t>
  </si>
  <si>
    <t>Dušan Total</t>
  </si>
  <si>
    <t>Juraj Total</t>
  </si>
  <si>
    <t>Júlia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</si>
</sst>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_);[Red]\(0\)"/>
    <numFmt numFmtId="167" formatCode="[$-41B]d\-mmm\.;@"/>
    <numFmt numFmtId="168" formatCode="d/m/yy;@"/>
    <numFmt numFmtId="169" formatCode="#,##0_ ;[Red]\-#,##0\ "/>
    <numFmt numFmtId="170" formatCode="#,##0\ [$EUR];\-#,##0\ [$EUR]"/>
    <numFmt numFmtId="171" formatCode="0_ ;[Red]\-0\ "/>
    <numFmt numFmtId="172" formatCode="d\-mmm\."/>
  </numFmts>
  <fonts count="37"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44"/>
      <color theme="0"/>
      <name val="Segoe UI"/>
      <family val="2"/>
    </font>
    <font>
      <sz val="17"/>
      <color theme="0"/>
      <name val="Calibri"/>
      <family val="2"/>
      <scheme val="minor"/>
    </font>
    <font>
      <sz val="11"/>
      <color theme="0"/>
      <name val="Calibri"/>
      <family val="2"/>
      <scheme val="minor"/>
    </font>
    <font>
      <b/>
      <i/>
      <sz val="14"/>
      <color rgb="FF0070C0"/>
      <name val="Calibri"/>
      <family val="2"/>
    </font>
    <font>
      <b/>
      <sz val="11"/>
      <color theme="1"/>
      <name val="Calibri"/>
      <family val="2"/>
    </font>
    <font>
      <sz val="11"/>
      <color theme="0"/>
      <name val="Calibri"/>
      <family val="2"/>
    </font>
    <font>
      <sz val="11"/>
      <color theme="0" tint="-4.9989318521683403E-2"/>
      <name val="Calibri"/>
      <family val="2"/>
    </font>
    <font>
      <u/>
      <sz val="11"/>
      <color theme="0"/>
      <name val="Calibri"/>
      <family val="2"/>
    </font>
    <font>
      <sz val="9"/>
      <name val="FangSong"/>
      <family val="3"/>
      <charset val="134"/>
    </font>
    <font>
      <b/>
      <sz val="11"/>
      <color theme="0"/>
      <name val="Calibri"/>
      <family val="2"/>
    </font>
    <font>
      <sz val="12"/>
      <color theme="1"/>
      <name val="Calibri"/>
      <family val="2"/>
    </font>
    <font>
      <sz val="24"/>
      <color theme="1"/>
      <name val="Calibri"/>
      <family val="2"/>
    </font>
    <font>
      <sz val="11"/>
      <color rgb="FF0B744D"/>
      <name val="Calibri"/>
      <family val="2"/>
    </font>
    <font>
      <sz val="17"/>
      <color theme="0"/>
      <name val="Calibri"/>
      <family val="2"/>
    </font>
    <font>
      <u/>
      <sz val="11"/>
      <color rgb="FFF8F8F8"/>
      <name val="Calibri"/>
      <family val="2"/>
    </font>
    <font>
      <u/>
      <sz val="11"/>
      <color theme="11"/>
      <name val="Calibri"/>
      <family val="2"/>
    </font>
    <font>
      <sz val="18"/>
      <color theme="3"/>
      <name val="Calibri Light"/>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F2F2F2"/>
      <name val="Calibri"/>
      <family val="2"/>
    </font>
    <font>
      <sz val="11"/>
      <color theme="1"/>
      <name val="Calibri"/>
    </font>
    <font>
      <sz val="72"/>
      <color theme="0"/>
      <name val="Calibri Light"/>
      <family val="2"/>
      <charset val="238"/>
      <scheme val="major"/>
    </font>
  </fonts>
  <fills count="42">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3" fillId="0" borderId="0" applyFill="0" applyBorder="0">
      <alignment wrapText="1"/>
    </xf>
    <xf numFmtId="0" fontId="2" fillId="0" borderId="0"/>
    <xf numFmtId="0" fontId="5" fillId="2" borderId="0" applyNumberFormat="0" applyProtection="0">
      <alignment horizontal="left" wrapText="1" indent="4"/>
    </xf>
    <xf numFmtId="0" fontId="3" fillId="2" borderId="0" applyNumberFormat="0" applyProtection="0">
      <alignment horizontal="left" wrapText="1" indent="4"/>
    </xf>
    <xf numFmtId="0" fontId="1" fillId="0" borderId="0"/>
    <xf numFmtId="172" fontId="1" fillId="0" borderId="0" applyFill="0" applyBorder="0" applyAlignment="0">
      <alignment horizontal="left"/>
    </xf>
    <xf numFmtId="170" fontId="2" fillId="0" borderId="0" applyFont="0" applyFill="0" applyBorder="0" applyAlignment="0" applyProtection="0"/>
    <xf numFmtId="167" fontId="1" fillId="0" borderId="0" applyFont="0" applyFill="0" applyBorder="0" applyAlignment="0" applyProtection="0"/>
    <xf numFmtId="0" fontId="1" fillId="9" borderId="1"/>
    <xf numFmtId="0" fontId="6" fillId="0" borderId="0"/>
    <xf numFmtId="0" fontId="11" fillId="0" borderId="0" applyNumberForma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36" fillId="2" borderId="4" applyNumberFormat="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6" applyNumberFormat="0" applyAlignment="0" applyProtection="0"/>
    <xf numFmtId="0" fontId="27" fillId="14" borderId="7" applyNumberFormat="0" applyAlignment="0" applyProtection="0"/>
    <xf numFmtId="0" fontId="28" fillId="14" borderId="6" applyNumberFormat="0" applyAlignment="0" applyProtection="0"/>
    <xf numFmtId="0" fontId="29" fillId="0" borderId="8" applyNumberFormat="0" applyFill="0" applyAlignment="0" applyProtection="0"/>
    <xf numFmtId="0" fontId="30" fillId="15" borderId="9" applyNumberFormat="0" applyAlignment="0" applyProtection="0"/>
    <xf numFmtId="0" fontId="31" fillId="0" borderId="0" applyNumberFormat="0" applyFill="0" applyBorder="0" applyAlignment="0" applyProtection="0"/>
    <xf numFmtId="0" fontId="2" fillId="16" borderId="1"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5">
    <xf numFmtId="0" fontId="0" fillId="0" borderId="0" xfId="0"/>
    <xf numFmtId="0" fontId="1" fillId="0" borderId="0" xfId="5"/>
    <xf numFmtId="0" fontId="7" fillId="0" borderId="0" xfId="5"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7" borderId="0" xfId="0" applyFill="1"/>
    <xf numFmtId="0" fontId="9" fillId="5" borderId="0" xfId="0" applyFont="1" applyFill="1"/>
    <xf numFmtId="0" fontId="10" fillId="5" borderId="0" xfId="0" applyFont="1" applyFill="1"/>
    <xf numFmtId="0" fontId="0" fillId="0" borderId="0" xfId="0" applyAlignment="1">
      <alignment horizontal="left" indent="2"/>
    </xf>
    <xf numFmtId="0" fontId="7" fillId="0" borderId="0" xfId="5" applyFont="1" applyAlignment="1"/>
    <xf numFmtId="0" fontId="11" fillId="0" borderId="0" xfId="11" applyFont="1"/>
    <xf numFmtId="0" fontId="0" fillId="5" borderId="0" xfId="0" applyFill="1"/>
    <xf numFmtId="0" fontId="9" fillId="0" borderId="0" xfId="5" applyFont="1"/>
    <xf numFmtId="0" fontId="2" fillId="0" borderId="0" xfId="5" applyFont="1"/>
    <xf numFmtId="0" fontId="9" fillId="0" borderId="0" xfId="10" applyFont="1"/>
    <xf numFmtId="0" fontId="13" fillId="0" borderId="0" xfId="5" applyFont="1" applyFill="1" applyBorder="1"/>
    <xf numFmtId="0" fontId="2" fillId="0" borderId="0" xfId="5" applyFont="1" applyFill="1" applyBorder="1"/>
    <xf numFmtId="170" fontId="2" fillId="0" borderId="0" xfId="7" applyFont="1" applyFill="1" applyBorder="1"/>
    <xf numFmtId="0" fontId="2" fillId="0" borderId="0" xfId="0" applyFont="1"/>
    <xf numFmtId="0" fontId="2" fillId="0" borderId="0" xfId="5" applyFont="1" applyFill="1"/>
    <xf numFmtId="0" fontId="2" fillId="0" borderId="0" xfId="2" applyFont="1"/>
    <xf numFmtId="0" fontId="14" fillId="0" borderId="0" xfId="2" applyFont="1"/>
    <xf numFmtId="0" fontId="15" fillId="0" borderId="0" xfId="2" applyFont="1"/>
    <xf numFmtId="0" fontId="15" fillId="0" borderId="0" xfId="2" applyFont="1" applyAlignment="1">
      <alignment vertical="center"/>
    </xf>
    <xf numFmtId="0" fontId="9" fillId="0" borderId="0" xfId="10" applyFont="1" applyAlignment="1"/>
    <xf numFmtId="0" fontId="2" fillId="0" borderId="0" xfId="5" applyFont="1" applyAlignment="1">
      <alignment horizontal="left" vertical="top"/>
    </xf>
    <xf numFmtId="0" fontId="2" fillId="9" borderId="1" xfId="9" applyFont="1"/>
    <xf numFmtId="0" fontId="9" fillId="0" borderId="0" xfId="10" applyFont="1" applyAlignment="1">
      <alignment wrapText="1"/>
    </xf>
    <xf numFmtId="0" fontId="2" fillId="0" borderId="0" xfId="5" applyFont="1" applyAlignment="1"/>
    <xf numFmtId="0" fontId="2" fillId="0" borderId="0" xfId="5" applyFont="1" applyAlignment="1">
      <alignment horizontal="right"/>
    </xf>
    <xf numFmtId="0" fontId="13" fillId="3" borderId="0" xfId="5" applyFont="1" applyFill="1" applyBorder="1"/>
    <xf numFmtId="0" fontId="2" fillId="4" borderId="2" xfId="5" applyFont="1" applyFill="1" applyBorder="1"/>
    <xf numFmtId="170" fontId="2" fillId="4" borderId="2" xfId="7" applyFont="1" applyFill="1" applyBorder="1"/>
    <xf numFmtId="0" fontId="9" fillId="0" borderId="0" xfId="5" applyFont="1" applyAlignment="1"/>
    <xf numFmtId="0" fontId="13" fillId="3" borderId="0" xfId="5" applyFont="1" applyFill="1" applyBorder="1" applyAlignment="1"/>
    <xf numFmtId="0" fontId="2" fillId="4" borderId="2" xfId="5" applyFont="1" applyFill="1" applyBorder="1" applyAlignment="1"/>
    <xf numFmtId="170" fontId="2" fillId="4" borderId="2" xfId="7" applyFont="1" applyFill="1" applyBorder="1" applyAlignment="1"/>
    <xf numFmtId="0" fontId="2" fillId="0" borderId="0" xfId="5" applyFont="1" applyBorder="1"/>
    <xf numFmtId="0" fontId="9" fillId="0" borderId="0" xfId="5" applyFont="1" applyAlignment="1">
      <alignment wrapText="1"/>
    </xf>
    <xf numFmtId="0" fontId="2" fillId="0" borderId="0" xfId="5" applyFont="1" applyAlignment="1">
      <alignment horizontal="center" vertical="center"/>
    </xf>
    <xf numFmtId="0" fontId="16" fillId="2" borderId="0" xfId="1" applyFont="1" applyFill="1">
      <alignment wrapText="1"/>
    </xf>
    <xf numFmtId="0" fontId="17" fillId="2" borderId="0" xfId="3" applyFont="1">
      <alignment horizontal="left" wrapText="1" indent="4"/>
    </xf>
    <xf numFmtId="0" fontId="16" fillId="2" borderId="0" xfId="4" applyFont="1">
      <alignment horizontal="left" wrapText="1" indent="4"/>
    </xf>
    <xf numFmtId="0" fontId="8" fillId="0" borderId="0" xfId="5" applyNumberFormat="1" applyFont="1" applyFill="1" applyBorder="1" applyAlignment="1"/>
    <xf numFmtId="170" fontId="2" fillId="0" borderId="0" xfId="7" applyFont="1" applyFill="1" applyAlignment="1"/>
    <xf numFmtId="170" fontId="2" fillId="0" borderId="0" xfId="7" applyFont="1" applyFill="1"/>
    <xf numFmtId="0" fontId="18" fillId="0" borderId="0" xfId="11" applyFont="1"/>
    <xf numFmtId="0" fontId="18" fillId="5" borderId="0" xfId="11" applyFont="1" applyFill="1"/>
    <xf numFmtId="0" fontId="18" fillId="0" borderId="0" xfId="11" applyNumberFormat="1" applyFont="1" applyBorder="1" applyAlignment="1">
      <alignment horizontal="left"/>
    </xf>
    <xf numFmtId="0" fontId="0" fillId="0" borderId="0" xfId="0" pivotButton="1" applyAlignment="1"/>
    <xf numFmtId="0" fontId="0" fillId="0" borderId="0" xfId="0" applyAlignment="1"/>
    <xf numFmtId="167" fontId="2" fillId="0" borderId="0" xfId="6" applyNumberFormat="1" applyFont="1" applyFill="1" applyBorder="1" applyAlignment="1">
      <alignment horizontal="left"/>
    </xf>
    <xf numFmtId="172" fontId="1" fillId="0" borderId="0" xfId="6" applyFill="1" applyAlignment="1">
      <alignment horizontal="left"/>
    </xf>
    <xf numFmtId="172" fontId="1" fillId="0" borderId="0" xfId="6" applyFill="1" applyBorder="1" applyAlignment="1">
      <alignment horizontal="left"/>
    </xf>
    <xf numFmtId="0" fontId="0" fillId="6" borderId="0" xfId="0" applyFill="1"/>
    <xf numFmtId="167" fontId="2" fillId="4" borderId="2" xfId="8" applyFont="1" applyFill="1" applyBorder="1" applyAlignment="1">
      <alignment horizontal="left"/>
    </xf>
    <xf numFmtId="169" fontId="0" fillId="0" borderId="0" xfId="0" applyNumberFormat="1"/>
    <xf numFmtId="170" fontId="0" fillId="0" borderId="0" xfId="0" applyNumberFormat="1"/>
    <xf numFmtId="170" fontId="10" fillId="5" borderId="0" xfId="0" applyNumberFormat="1" applyFont="1" applyFill="1"/>
    <xf numFmtId="170" fontId="2" fillId="0" borderId="0" xfId="5" applyNumberFormat="1" applyFont="1"/>
    <xf numFmtId="170" fontId="0" fillId="8" borderId="0" xfId="0" applyNumberFormat="1" applyFill="1"/>
    <xf numFmtId="170" fontId="34" fillId="0" borderId="0" xfId="0" applyNumberFormat="1" applyFont="1"/>
    <xf numFmtId="170" fontId="34" fillId="41" borderId="0" xfId="0" applyNumberFormat="1" applyFont="1" applyFill="1"/>
    <xf numFmtId="0" fontId="4" fillId="2" borderId="0" xfId="20" applyFont="1" applyFill="1" applyBorder="1" applyAlignment="1">
      <alignment horizontal="left" wrapText="1" indent="1"/>
    </xf>
    <xf numFmtId="170" fontId="0" fillId="0" borderId="0" xfId="0" applyNumberFormat="1" applyAlignment="1"/>
    <xf numFmtId="171" fontId="2" fillId="0" borderId="0" xfId="5" applyNumberFormat="1" applyFont="1"/>
    <xf numFmtId="0" fontId="0" fillId="0" borderId="0" xfId="0" applyFill="1"/>
    <xf numFmtId="170" fontId="0" fillId="0" borderId="0" xfId="7" applyFont="1" applyFill="1"/>
    <xf numFmtId="0" fontId="0" fillId="0" borderId="0" xfId="0" applyNumberFormat="1"/>
    <xf numFmtId="0" fontId="35" fillId="0" borderId="0" xfId="0" pivotButton="1" applyFont="1"/>
    <xf numFmtId="0" fontId="35" fillId="0" borderId="0" xfId="0" applyFont="1"/>
    <xf numFmtId="0" fontId="35" fillId="0" borderId="0" xfId="0" applyFont="1" applyAlignment="1">
      <alignment horizontal="left"/>
    </xf>
    <xf numFmtId="170" fontId="35" fillId="0" borderId="0" xfId="0" applyNumberFormat="1" applyFont="1"/>
    <xf numFmtId="172" fontId="2" fillId="0" borderId="0" xfId="6" applyNumberFormat="1" applyFont="1" applyFill="1" applyBorder="1" applyAlignment="1">
      <alignment horizontal="left"/>
    </xf>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xfId="13" builtinId="3" customBuiltin="1"/>
    <cellStyle name="Comma [0]" xfId="14" builtinId="6" customBuiltin="1"/>
    <cellStyle name="Currency" xfId="15" builtinId="4" customBuiltin="1"/>
    <cellStyle name="Currency [0]" xfId="16" builtinId="7" customBuiltin="1"/>
    <cellStyle name="Dátum" xfId="8" xr:uid="{00000000-0005-0000-0000-000001000000}"/>
    <cellStyle name="Dátum 2" xfId="6" xr:uid="{00000000-0005-0000-0000-000002000000}"/>
    <cellStyle name="Explanatory Text" xfId="33" builtinId="53" customBuiltin="1"/>
    <cellStyle name="Followed Hyperlink" xfId="12" builtinId="9" customBuiltin="1"/>
    <cellStyle name="Good" xfId="23" builtinId="26" customBuiltin="1"/>
    <cellStyle name="Heading 1" xfId="19" builtinId="16" customBuiltin="1"/>
    <cellStyle name="Heading 3" xfId="21" builtinId="18" customBuiltin="1"/>
    <cellStyle name="Heading 4" xfId="22" builtinId="19" customBuiltin="1"/>
    <cellStyle name="Hyperlink" xfId="11" builtinId="8" customBuiltin="1"/>
    <cellStyle name="Input" xfId="26" builtinId="20" customBuiltin="1"/>
    <cellStyle name="Linked Cell" xfId="29" builtinId="24" customBuiltin="1"/>
    <cellStyle name="Mena 2" xfId="7" xr:uid="{00000000-0005-0000-0000-000000000000}"/>
    <cellStyle name="Nadpis 2" xfId="20" xr:uid="{00000000-0005-0000-0000-00000A000000}"/>
    <cellStyle name="Neutral" xfId="25" builtinId="28" customBuiltin="1"/>
    <cellStyle name="Normal" xfId="0" builtinId="0" customBuiltin="1"/>
    <cellStyle name="Normálne 2" xfId="5" xr:uid="{00000000-0005-0000-0000-000007000000}"/>
    <cellStyle name="Normálne 5 2" xfId="2" xr:uid="{00000000-0005-0000-0000-000008000000}"/>
    <cellStyle name="Note" xfId="32" builtinId="10" customBuiltin="1"/>
    <cellStyle name="Output" xfId="27" builtinId="21" customBuiltin="1"/>
    <cellStyle name="Percent" xfId="17" builtinId="5" customBuiltin="1"/>
    <cellStyle name="Text stĺpca z A" xfId="10" xr:uid="{00000000-0005-0000-0000-00000C000000}"/>
    <cellStyle name="Title" xfId="18" builtinId="15" customBuiltin="1"/>
    <cellStyle name="Total" xfId="34" builtinId="25" customBuiltin="1"/>
    <cellStyle name="Úvodný text" xfId="1" xr:uid="{00000000-0005-0000-0000-000009000000}"/>
    <cellStyle name="Warning Text" xfId="31" builtinId="11" customBuiltin="1"/>
    <cellStyle name="Záhlavie 1 2" xfId="3" xr:uid="{00000000-0005-0000-0000-000003000000}"/>
    <cellStyle name="Záhlavie 2 2" xfId="4" xr:uid="{00000000-0005-0000-0000-000004000000}"/>
    <cellStyle name="ŽltáBunka" xfId="9" xr:uid="{00000000-0005-0000-0000-00000B000000}"/>
  </cellStyles>
  <dxfs count="288">
    <dxf>
      <numFmt numFmtId="175" formatCode="&quot;$&quot;#,##0"/>
    </dxf>
    <dxf>
      <numFmt numFmtId="9" formatCode="&quot;$&quot;#,##0_);\(&quot;$&quot;#,##0\)"/>
    </dxf>
    <dxf>
      <numFmt numFmtId="173" formatCode="#,##0\ &quot;€&quot;"/>
    </dxf>
    <dxf>
      <numFmt numFmtId="170" formatCode="#,##0\ [$EUR];\-#,##0\ [$EUR]"/>
    </dxf>
    <dxf>
      <numFmt numFmtId="3" formatCode="#,##0"/>
    </dxf>
    <dxf>
      <numFmt numFmtId="6" formatCode="#,##0_);[Red]\(#,##0\)"/>
    </dxf>
    <dxf>
      <numFmt numFmtId="169" formatCode="#,##0_ ;[Red]\-#,##0\ "/>
    </dxf>
    <dxf>
      <numFmt numFmtId="3" formatCode="#,##0"/>
    </dxf>
    <dxf>
      <numFmt numFmtId="6" formatCode="#,##0_);[Red]\(#,##0\)"/>
    </dxf>
    <dxf>
      <numFmt numFmtId="169" formatCode="#,##0_ ;[Red]\-#,##0\ "/>
    </dxf>
    <dxf>
      <numFmt numFmtId="175" formatCode="&quot;$&quot;#,##0"/>
    </dxf>
    <dxf>
      <numFmt numFmtId="9" formatCode="&quot;$&quot;#,##0_);\(&quot;$&quot;#,##0\)"/>
    </dxf>
    <dxf>
      <numFmt numFmtId="173" formatCode="#,##0\ &quot;€&quot;"/>
    </dxf>
    <dxf>
      <numFmt numFmtId="170" formatCode="#,##0\ [$EUR];\-#,##0\ [$EUR]"/>
    </dxf>
    <dxf>
      <numFmt numFmtId="175" formatCode="&quot;$&quot;#,##0"/>
    </dxf>
    <dxf>
      <numFmt numFmtId="9" formatCode="&quot;$&quot;#,##0_);\(&quot;$&quot;#,##0\)"/>
    </dxf>
    <dxf>
      <numFmt numFmtId="173" formatCode="#,##0\ &quot;€&quot;"/>
    </dxf>
    <dxf>
      <numFmt numFmtId="170" formatCode="#,##0\ [$EUR];\-#,##0\ [$EUR]"/>
    </dxf>
    <dxf>
      <numFmt numFmtId="175" formatCode="&quot;$&quot;#,##0"/>
    </dxf>
    <dxf>
      <numFmt numFmtId="9" formatCode="&quot;$&quot;#,##0_);\(&quot;$&quot;#,##0\)"/>
    </dxf>
    <dxf>
      <numFmt numFmtId="173" formatCode="#,##0\ &quot;€&quot;"/>
    </dxf>
    <dxf>
      <numFmt numFmtId="170" formatCode="#,##0\ [$EUR];\-#,##0\ [$EUR]"/>
    </dxf>
    <dxf>
      <numFmt numFmtId="173" formatCode="#,##0\ &quot;€&quot;"/>
    </dxf>
    <dxf>
      <numFmt numFmtId="170" formatCode="#,##0\ [$EUR];\-#,##0\ [$EUR]"/>
    </dxf>
    <dxf>
      <numFmt numFmtId="175" formatCode="&quot;$&quot;#,##0"/>
    </dxf>
    <dxf>
      <numFmt numFmtId="9" formatCode="&quot;$&quot;#,##0_);\(&quot;$&quot;#,##0\)"/>
    </dxf>
    <dxf>
      <numFmt numFmtId="173" formatCode="#,##0\ &quot;€&quot;"/>
    </dxf>
    <dxf>
      <numFmt numFmtId="170" formatCode="#,##0\ [$EUR];\-#,##0\ [$EUR]"/>
    </dxf>
    <dxf>
      <fill>
        <patternFill patternType="solid">
          <bgColor theme="0"/>
        </patternFill>
      </fill>
    </dxf>
    <dxf>
      <font>
        <color theme="0"/>
      </font>
    </dxf>
    <dxf>
      <fill>
        <patternFill patternType="solid">
          <fgColor indexed="64"/>
          <bgColor theme="0"/>
        </patternFill>
      </fill>
    </dxf>
    <dxf>
      <font>
        <color theme="0"/>
      </font>
      <fill>
        <patternFill patternType="solid">
          <fgColor indexed="64"/>
          <bgColor theme="0"/>
        </patternFill>
      </fill>
    </dxf>
    <dxf>
      <fill>
        <patternFill patternType="solid">
          <bgColor theme="0"/>
        </patternFill>
      </fill>
    </dxf>
    <dxf>
      <font>
        <color theme="0" tint="-4.9989318521683403E-2"/>
      </font>
    </dxf>
    <dxf>
      <font>
        <color theme="0" tint="-4.9989318521683403E-2"/>
      </font>
      <numFmt numFmtId="0" formatCode="General"/>
      <fill>
        <patternFill patternType="solid">
          <fgColor indexed="64"/>
          <bgColor theme="0"/>
        </patternFill>
      </fill>
    </dxf>
    <dxf>
      <font>
        <color theme="0" tint="-4.9989318521683403E-2"/>
      </font>
      <fill>
        <patternFill patternType="solid">
          <fgColor indexed="64"/>
          <bgColor theme="0"/>
        </patternFill>
      </fill>
    </dxf>
    <dxf>
      <numFmt numFmtId="11" formatCode="&quot;$&quot;#,##0.00_);\(&quot;$&quot;#,##0.00\)"/>
    </dxf>
    <dxf>
      <numFmt numFmtId="173" formatCode="#,##0\ &quot;€&quot;"/>
    </dxf>
    <dxf>
      <numFmt numFmtId="170" formatCode="#,##0\ [$EUR];\-#,##0\ [$EUR]"/>
    </dxf>
    <dxf>
      <fill>
        <patternFill patternType="solid">
          <bgColor rgb="FFB4C6E7"/>
        </patternFill>
      </fill>
    </dxf>
    <dxf>
      <font>
        <color rgb="FFF2F2F2"/>
      </font>
    </dxf>
    <dxf>
      <fill>
        <patternFill patternType="solid">
          <bgColor rgb="FFFFFFFF"/>
        </patternFill>
      </fill>
    </dxf>
    <dxf>
      <font>
        <color rgb="FFF2F2F2"/>
      </font>
    </dxf>
    <dxf>
      <fill>
        <patternFill patternType="solid">
          <bgColor rgb="FFF4B183"/>
        </patternFill>
      </fill>
    </dxf>
    <dxf>
      <fill>
        <patternFill patternType="solid">
          <bgColor rgb="FFF4B183"/>
        </patternFill>
      </fill>
    </dxf>
    <dxf>
      <fill>
        <patternFill patternType="solid">
          <bgColor rgb="FFFFE699"/>
        </patternFill>
      </fill>
    </dxf>
    <dxf>
      <fill>
        <patternFill patternType="solid">
          <bgColor rgb="FFFFE699"/>
        </patternFill>
      </fill>
    </dxf>
    <dxf>
      <numFmt numFmtId="175" formatCode="&quot;$&quot;#,##0"/>
    </dxf>
    <dxf>
      <numFmt numFmtId="9" formatCode="&quot;$&quot;#,##0_);\(&quot;$&quot;#,##0\)"/>
    </dxf>
    <dxf>
      <numFmt numFmtId="173" formatCode="#,##0\ &quot;€&quot;"/>
    </dxf>
    <dxf>
      <numFmt numFmtId="170" formatCode="#,##0\ [$EUR];\-#,##0\ [$EUR]"/>
    </dxf>
    <dxf>
      <numFmt numFmtId="175" formatCode="&quot;$&quot;#,##0"/>
    </dxf>
    <dxf>
      <numFmt numFmtId="9" formatCode="&quot;$&quot;#,##0_);\(&quot;$&quot;#,##0\)"/>
    </dxf>
    <dxf>
      <numFmt numFmtId="173" formatCode="#,##0\ &quot;€&quot;"/>
    </dxf>
    <dxf>
      <numFmt numFmtId="170" formatCode="#,##0\ [$EUR];\-#,##0\ [$EUR]"/>
    </dxf>
    <dxf>
      <numFmt numFmtId="175" formatCode="&quot;$&quot;#,##0"/>
    </dxf>
    <dxf>
      <numFmt numFmtId="9" formatCode="&quot;$&quot;#,##0_);\(&quot;$&quot;#,##0\)"/>
    </dxf>
    <dxf>
      <alignment wrapText="0"/>
    </dxf>
    <dxf>
      <alignment wrapText="0"/>
    </dxf>
    <dxf>
      <alignment wrapText="0"/>
    </dxf>
    <dxf>
      <alignment wrapText="0"/>
    </dxf>
    <dxf>
      <numFmt numFmtId="173" formatCode="#,##0\ &quot;€&quot;"/>
    </dxf>
    <dxf>
      <numFmt numFmtId="176" formatCode="#,##0\ [$EUR]"/>
    </dxf>
    <dxf>
      <numFmt numFmtId="170" formatCode="#,##0\ [$EUR];\-#,##0\ [$EUR]"/>
    </dxf>
    <dxf>
      <numFmt numFmtId="9" formatCode="&quot;$&quot;#,##0_);\(&quot;$&quot;#,##0\)"/>
    </dxf>
    <dxf>
      <numFmt numFmtId="173" formatCode="#,##0\ &quot;€&quot;"/>
    </dxf>
    <dxf>
      <numFmt numFmtId="170" formatCode="#,##0\ [$EUR];\-#,##0\ [$EUR]"/>
    </dxf>
    <dxf>
      <numFmt numFmtId="174" formatCode="#,##0\ &quot;€&quot;;[Red]#,##0\ &quot;€&quot;"/>
    </dxf>
    <dxf>
      <numFmt numFmtId="170" formatCode="#,##0\ [$EUR];\-#,##0\ [$EUR]"/>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numFmt numFmtId="9" formatCode="&quot;$&quot;#,##0_);\(&quot;$&quot;#,##0\)"/>
    </dxf>
    <dxf>
      <numFmt numFmtId="173" formatCode="#,##0\ &quot;€&quot;"/>
    </dxf>
    <dxf>
      <numFmt numFmtId="170" formatCode="#,##0\ [$EUR];\-#,##0\ [$EUR]"/>
    </dxf>
    <dxf>
      <numFmt numFmtId="169" formatCode="#,##0_ ;[Red]\-#,##0\ "/>
    </dxf>
    <dxf>
      <numFmt numFmtId="6" formatCode="#,##0_);[Red]\(#,##0\)"/>
    </dxf>
    <dxf>
      <numFmt numFmtId="3" formatCode="#,##0"/>
    </dxf>
    <dxf>
      <numFmt numFmtId="169" formatCode="#,##0_ ;[Red]\-#,##0\ "/>
    </dxf>
    <dxf>
      <numFmt numFmtId="6" formatCode="#,##0_);[Red]\(#,##0\)"/>
    </dxf>
    <dxf>
      <numFmt numFmtId="3" formatCode="#,##0"/>
    </dxf>
    <dxf>
      <font>
        <strike val="0"/>
        <outline val="0"/>
        <shadow val="0"/>
        <vertAlign val="baseline"/>
        <name val="Calibri"/>
        <scheme val="none"/>
      </font>
      <numFmt numFmtId="171" formatCode="0_ ;[Red]\-0\ "/>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numFmt numFmtId="170" formatCode="#,##0\ [$EUR];\-#,##0\ [$EUR]"/>
    </dxf>
    <dxf>
      <font>
        <strike val="0"/>
        <outline val="0"/>
        <shadow val="0"/>
        <vertAlign val="baseline"/>
        <name val="Calibri"/>
        <scheme val="none"/>
      </font>
      <numFmt numFmtId="170" formatCode="#,##0\ [$EUR];\-#,##0\ [$EUR]"/>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numFmt numFmtId="170" formatCode="#,##0\ [$EUR];\-#,##0\ [$EUR]"/>
    </dxf>
    <dxf>
      <numFmt numFmtId="173" formatCode="#,##0\ &quot;€&quot;"/>
    </dxf>
    <dxf>
      <numFmt numFmtId="9" formatCode="&quot;$&quot;#,##0_);\(&quot;$&quot;#,##0\)"/>
    </dxf>
    <dxf>
      <numFmt numFmtId="175" formatCode="&quot;$&quot;#,##0"/>
    </dxf>
    <dxf>
      <font>
        <strike val="0"/>
        <outline val="0"/>
        <shadow val="0"/>
        <u val="none"/>
        <vertAlign val="baseline"/>
        <name val="Calibri"/>
        <scheme val="none"/>
      </font>
      <numFmt numFmtId="170" formatCode="#,##0\ [$EUR];\-#,##0\ [$EUR]"/>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numFmt numFmtId="170" formatCode="#,##0\ [$EUR];\-#,##0\ [$EUR]"/>
    </dxf>
    <dxf>
      <numFmt numFmtId="173" formatCode="#,##0\ &quot;€&quot;"/>
    </dxf>
    <dxf>
      <numFmt numFmtId="9" formatCode="&quot;$&quot;#,##0_);\(&quot;$&quot;#,##0\)"/>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70" formatCode="#,##0\ [$EUR];\-#,##0\ [$EUR]"/>
    </dxf>
    <dxf>
      <numFmt numFmtId="174" formatCode="#,##0\ &quot;€&quot;;[Red]#,##0\ &quot;€&quot;"/>
    </dxf>
    <dxf>
      <font>
        <b val="0"/>
        <i val="0"/>
        <strike val="0"/>
        <condense val="0"/>
        <extend val="0"/>
        <outline val="0"/>
        <shadow val="0"/>
        <u val="none"/>
        <vertAlign val="baseline"/>
        <sz val="11"/>
        <color theme="1"/>
        <name val="Calibri"/>
        <family val="2"/>
        <charset val="238"/>
        <scheme val="none"/>
      </font>
      <numFmt numFmtId="170" formatCode="#,##0\ [$EUR];\-#,##0\ [$EUR]"/>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70" formatCode="#,##0\ [$EUR];\-#,##0\ [$EUR]"/>
    </dxf>
    <dxf>
      <numFmt numFmtId="173" formatCode="#,##0\ &quot;€&quot;"/>
    </dxf>
    <dxf>
      <numFmt numFmtId="9" formatCode="&quot;$&quot;#,##0_);\(&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alignment vertical="bottom" textRotation="0" wrapText="0" justifyLastLine="0" shrinkToFit="0" readingOrder="0"/>
    </dxf>
    <dxf>
      <font>
        <b/>
        <i val="0"/>
        <strike val="0"/>
        <condense val="0"/>
        <extend val="0"/>
        <outline val="0"/>
        <shadow val="0"/>
        <u val="none"/>
        <vertAlign val="baseline"/>
        <sz val="11"/>
        <color theme="0"/>
        <name val="Calibri"/>
        <scheme val="none"/>
      </font>
      <fill>
        <patternFill patternType="solid">
          <fgColor theme="9"/>
          <bgColor theme="9"/>
        </patternFill>
      </fill>
      <alignment vertical="bottom" textRotation="0" wrapText="0" justifyLastLine="0" shrinkToFit="0" readingOrder="0"/>
    </dxf>
    <dxf>
      <numFmt numFmtId="170" formatCode="#,##0\ [$EUR];\-#,##0\ [$EUR]"/>
    </dxf>
    <dxf>
      <numFmt numFmtId="176" formatCode="#,##0\ [$EUR]"/>
    </dxf>
    <dxf>
      <numFmt numFmtId="173" formatCode="#,##0\ &quot;€&quot;"/>
    </dxf>
    <dxf>
      <alignment wrapText="0"/>
    </dxf>
    <dxf>
      <alignment wrapText="0"/>
    </dxf>
    <dxf>
      <alignment wrapText="0"/>
    </dxf>
    <dxf>
      <alignment wrapText="0"/>
    </dxf>
    <dxf>
      <numFmt numFmtId="9" formatCode="&quot;$&quot;#,##0_);\(&quot;$&quot;#,##0\)"/>
    </dxf>
    <dxf>
      <numFmt numFmtId="17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70" formatCode="#,##0\ [$EUR];\-#,##0\ [$EUR]"/>
    </dxf>
    <dxf>
      <numFmt numFmtId="173" formatCode="#,##0\ &quot;€&quot;"/>
    </dxf>
    <dxf>
      <numFmt numFmtId="9" formatCode="&quot;$&quot;#,##0_);\(&quot;$&quot;#,##0\)"/>
    </dxf>
    <dxf>
      <numFmt numFmtId="175" formatCode="&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70" formatCode="#,##0\ [$EUR];\-#,##0\ [$EUR]"/>
    </dxf>
    <dxf>
      <numFmt numFmtId="173" formatCode="#,##0\ &quot;€&quot;"/>
    </dxf>
    <dxf>
      <numFmt numFmtId="9" formatCode="&quot;$&quot;#,##0_);\(&quot;$&quot;#,##0\)"/>
    </dxf>
    <dxf>
      <numFmt numFmtId="175" formatCode="&quot;$&quot;#,##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rgb="FFA9D08E"/>
        </left>
        <right style="thin">
          <color rgb="FFA9D08E"/>
        </right>
        <top style="thin">
          <color rgb="FFA9D08E"/>
        </top>
        <bottom style="thin">
          <color rgb="FFA9D08E"/>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fill>
        <patternFill patternType="solid">
          <bgColor rgb="FFFFE699"/>
        </patternFill>
      </fill>
    </dxf>
    <dxf>
      <fill>
        <patternFill patternType="solid">
          <bgColor rgb="FFFFE699"/>
        </patternFill>
      </fill>
    </dxf>
    <dxf>
      <fill>
        <patternFill patternType="solid">
          <bgColor rgb="FFF4B183"/>
        </patternFill>
      </fill>
    </dxf>
    <dxf>
      <fill>
        <patternFill patternType="solid">
          <bgColor rgb="FFF4B183"/>
        </patternFill>
      </fill>
    </dxf>
    <dxf>
      <font>
        <color rgb="FFF2F2F2"/>
      </font>
    </dxf>
    <dxf>
      <fill>
        <patternFill patternType="solid">
          <bgColor rgb="FFFFFFFF"/>
        </patternFill>
      </fill>
    </dxf>
    <dxf>
      <font>
        <color rgb="FFF2F2F2"/>
      </font>
    </dxf>
    <dxf>
      <fill>
        <patternFill patternType="solid">
          <bgColor rgb="FFB4C6E7"/>
        </patternFill>
      </fill>
    </dxf>
    <dxf>
      <numFmt numFmtId="170" formatCode="#,##0\ [$EUR];\-#,##0\ [$EUR]"/>
    </dxf>
    <dxf>
      <numFmt numFmtId="173" formatCode="#,##0\ &quot;€&quot;"/>
    </dxf>
    <dxf>
      <numFmt numFmtId="11" formatCode="&quot;$&quot;#,##0.00_);\(&quot;$&quot;#,##0.00\)"/>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ill>
        <patternFill patternType="solid">
          <bgColor theme="0"/>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70" formatCode="#,##0\ [$EUR];\-#,##0\ [$EUR]"/>
    </dxf>
    <dxf>
      <numFmt numFmtId="173" formatCode="#,##0\ &quot;€&quot;"/>
    </dxf>
    <dxf>
      <numFmt numFmtId="9" formatCode="&quot;$&quot;#,##0_);\(&quot;$&quot;#,##0\)"/>
    </dxf>
    <dxf>
      <numFmt numFmtId="175" formatCode="&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none">
          <fgColor indexed="64"/>
          <bgColor indexed="65"/>
        </patternFill>
      </fill>
    </dxf>
    <dxf>
      <font>
        <strike val="0"/>
        <outline val="0"/>
        <shadow val="0"/>
        <vertAlign val="baseline"/>
        <name val="Calibri"/>
        <scheme val="none"/>
      </font>
      <fill>
        <patternFill patternType="none">
          <bgColor auto="1"/>
        </patternFill>
      </fill>
    </dxf>
    <dxf>
      <font>
        <b val="0"/>
        <i val="0"/>
        <strike val="0"/>
        <condense val="0"/>
        <extend val="0"/>
        <outline val="0"/>
        <shadow val="0"/>
        <u val="none"/>
        <vertAlign val="baseline"/>
        <sz val="11"/>
        <color theme="1"/>
        <name val="Calibri"/>
        <family val="2"/>
        <charset val="238"/>
        <scheme val="none"/>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none"/>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vertAlign val="baseline"/>
        <name val="Calibri"/>
        <scheme val="none"/>
      </font>
      <numFmt numFmtId="172" formatCode="d\-mmm\."/>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70" formatCode="#,##0\ [$EUR];\-#,##0\ [$EUR]"/>
    </dxf>
    <dxf>
      <numFmt numFmtId="173" formatCode="#,##0\ &quot;€&quot;"/>
    </dxf>
    <dxf>
      <font>
        <b val="0"/>
        <i val="0"/>
        <strike val="0"/>
        <condense val="0"/>
        <extend val="0"/>
        <outline val="0"/>
        <shadow val="0"/>
        <u val="none"/>
        <vertAlign val="baseline"/>
        <sz val="11"/>
        <color theme="1"/>
        <name val="Calibri"/>
        <family val="2"/>
        <charset val="238"/>
        <scheme val="none"/>
      </font>
      <numFmt numFmtId="170"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70" formatCode="#,##0\ [$EUR];\-#,##0\ [$EUR]"/>
    </dxf>
    <dxf>
      <numFmt numFmtId="173" formatCode="#,##0\ &quot;€&quot;"/>
    </dxf>
    <dxf>
      <numFmt numFmtId="9" formatCode="&quot;$&quot;#,##0_);\(&quot;$&quot;#,##0\)"/>
    </dxf>
    <dxf>
      <numFmt numFmtId="175" formatCode="&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70" formatCode="#,##0\ [$EUR];\-#,##0\ [$EUR]"/>
    </dxf>
    <dxf>
      <numFmt numFmtId="173" formatCode="#,##0\ &quot;€&quot;"/>
    </dxf>
    <dxf>
      <numFmt numFmtId="9" formatCode="&quot;$&quot;#,##0_);\(&quot;$&quot;#,##0\)"/>
    </dxf>
    <dxf>
      <numFmt numFmtId="175" formatCode="&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70" formatCode="#,##0\ [$EUR];\-#,##0\ [$EUR]"/>
    </dxf>
    <dxf>
      <numFmt numFmtId="173" formatCode="#,##0\ &quot;€&quot;"/>
    </dxf>
    <dxf>
      <numFmt numFmtId="9" formatCode="&quot;$&quot;#,##0_);\(&quot;$&quot;#,##0\)"/>
    </dxf>
    <dxf>
      <numFmt numFmtId="175" formatCode="&quot;$&quot;#,##0"/>
    </dxf>
    <dxf>
      <font>
        <b val="0"/>
        <i val="0"/>
        <strike val="0"/>
        <condense val="0"/>
        <extend val="0"/>
        <outline val="0"/>
        <shadow val="0"/>
        <u val="none"/>
        <vertAlign val="baseline"/>
        <sz val="11"/>
        <color theme="1"/>
        <name val="Calibri"/>
        <family val="2"/>
        <charset val="238"/>
        <scheme val="none"/>
      </font>
      <numFmt numFmtId="170" formatCode="#,##0\ [$EUR];\-#,##0\ [$EUR]"/>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Calibri"/>
        <scheme val="none"/>
      </font>
      <fill>
        <patternFill patternType="none">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s>
  <tableStyles count="0" defaultTableStyle="TableStyleMedium2" defaultPivotStyle="PivotStyleLight16"/>
  <colors>
    <mruColors>
      <color rgb="FF217346"/>
      <color rgb="FFFFE699"/>
      <color rgb="FFF4B183"/>
      <color rgb="FFF2F2F2"/>
      <color rgb="FFFFFFFF"/>
      <color rgb="FFB4C6E7"/>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worksheet" Target="/xl/worksheets/sheet263.xml" Id="rId26" /><Relationship Type="http://schemas.openxmlformats.org/officeDocument/2006/relationships/pivotCacheDefinition" Target="/xl/pivotCache/pivotCacheDefinition133.xml" Id="rId39" /><Relationship Type="http://schemas.openxmlformats.org/officeDocument/2006/relationships/worksheet" Target="/xl/worksheets/sheet214.xml" Id="rId21" /><Relationship Type="http://schemas.openxmlformats.org/officeDocument/2006/relationships/pivotCacheDefinition" Target="/xl/pivotCache/pivotCacheDefinition85.xml" Id="rId34" /><Relationship Type="http://schemas.openxmlformats.org/officeDocument/2006/relationships/theme" Target="/xl/theme/theme11.xml" Id="rId42" /><Relationship Type="http://schemas.openxmlformats.org/officeDocument/2006/relationships/customXml" Target="/customXml/item2.xml" Id="rId47" /><Relationship Type="http://schemas.openxmlformats.org/officeDocument/2006/relationships/worksheet" Target="/xl/worksheets/sheet75.xml" Id="rId7" /><Relationship Type="http://schemas.openxmlformats.org/officeDocument/2006/relationships/worksheet" Target="/xl/worksheets/sheet26.xml" Id="rId2" /><Relationship Type="http://schemas.openxmlformats.org/officeDocument/2006/relationships/worksheet" Target="/xl/worksheets/sheet167.xml" Id="rId16" /><Relationship Type="http://schemas.openxmlformats.org/officeDocument/2006/relationships/pivotCacheDefinition" Target="/xl/pivotCache/pivotCacheDefinition36.xml" Id="rId29" /><Relationship Type="http://schemas.openxmlformats.org/officeDocument/2006/relationships/worksheet" Target="/xl/worksheets/sheet18.xml" Id="rId1" /><Relationship Type="http://schemas.openxmlformats.org/officeDocument/2006/relationships/worksheet" Target="/xl/worksheets/sheet69.xml" Id="rId6" /><Relationship Type="http://schemas.openxmlformats.org/officeDocument/2006/relationships/worksheet" Target="/xl/worksheets/sheet1110.xml" Id="rId11" /><Relationship Type="http://schemas.openxmlformats.org/officeDocument/2006/relationships/worksheet" Target="/xl/worksheets/sheet2411.xml" Id="rId24" /><Relationship Type="http://schemas.openxmlformats.org/officeDocument/2006/relationships/pivotCacheDefinition" Target="/xl/pivotCache/pivotCacheDefinition68.xml" Id="rId32" /><Relationship Type="http://schemas.openxmlformats.org/officeDocument/2006/relationships/pivotCacheDefinition" Target="/xl/pivotCache/pivotCacheDefinition119.xml" Id="rId37" /><Relationship Type="http://schemas.openxmlformats.org/officeDocument/2006/relationships/pivotCacheDefinition" Target="/xl/pivotCache/pivotCacheDefinition144.xml" Id="rId40" /><Relationship Type="http://schemas.openxmlformats.org/officeDocument/2006/relationships/calcChain" Target="/xl/calcChain.xml" Id="rId45" /><Relationship Type="http://schemas.openxmlformats.org/officeDocument/2006/relationships/worksheet" Target="/xl/worksheets/sheet512.xml" Id="rId5" /><Relationship Type="http://schemas.openxmlformats.org/officeDocument/2006/relationships/worksheet" Target="/xl/worksheets/sheet1513.xml" Id="rId15" /><Relationship Type="http://schemas.openxmlformats.org/officeDocument/2006/relationships/worksheet" Target="/xl/worksheets/sheet2314.xml" Id="rId23" /><Relationship Type="http://schemas.openxmlformats.org/officeDocument/2006/relationships/pivotCacheDefinition" Target="/xl/pivotCache/pivotCacheDefinition212.xml" Id="rId28" /><Relationship Type="http://schemas.openxmlformats.org/officeDocument/2006/relationships/pivotCacheDefinition" Target="/xl/pivotCache/pivotCacheDefinition1010.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51.xml" Id="rId31" /><Relationship Type="http://schemas.openxmlformats.org/officeDocument/2006/relationships/sharedStrings" Target="/xl/sharedStrings.xml" Id="rId44"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12.xml" Id="rId27" /><Relationship Type="http://schemas.openxmlformats.org/officeDocument/2006/relationships/pivotCacheDefinition" Target="/xl/pivotCache/pivotCacheDefinition411.xml" Id="rId30" /><Relationship Type="http://schemas.openxmlformats.org/officeDocument/2006/relationships/pivotCacheDefinition" Target="/xl/pivotCache/pivotCacheDefinition97.xml" Id="rId35" /><Relationship Type="http://schemas.openxmlformats.org/officeDocument/2006/relationships/styles" Target="/xl/styles.xml" Id="rId43" /><Relationship Type="http://schemas.openxmlformats.org/officeDocument/2006/relationships/customXml" Target="/customXml/item32.xml" Id="rId48" /><Relationship Type="http://schemas.openxmlformats.org/officeDocument/2006/relationships/worksheet" Target="/xl/worksheets/sheet821.xml" Id="rId8" /><Relationship Type="http://schemas.openxmlformats.org/officeDocument/2006/relationships/worksheet" Target="/xl/worksheets/sheet322.xml" Id="rId3" /><Relationship Type="http://schemas.openxmlformats.org/officeDocument/2006/relationships/worksheet" Target="/xl/worksheets/sheet1223.xml" Id="rId12" /><Relationship Type="http://schemas.openxmlformats.org/officeDocument/2006/relationships/worksheet" Target="/xl/worksheets/sheet1724.xml" Id="rId17" /><Relationship Type="http://schemas.openxmlformats.org/officeDocument/2006/relationships/worksheet" Target="/xl/worksheets/sheet2525.xml" Id="rId25" /><Relationship Type="http://schemas.openxmlformats.org/officeDocument/2006/relationships/pivotCacheDefinition" Target="/xl/pivotCache/pivotCacheDefinition714.xml" Id="rId33" /><Relationship Type="http://schemas.openxmlformats.org/officeDocument/2006/relationships/pivotCacheDefinition" Target="/xl/pivotCache/pivotCacheDefinition1215.xml" Id="rId38" /><Relationship Type="http://schemas.openxmlformats.org/officeDocument/2006/relationships/customXml" Target="/customXml/item13.xml" Id="rId46" /><Relationship Type="http://schemas.openxmlformats.org/officeDocument/2006/relationships/worksheet" Target="/xl/worksheets/sheet2026.xml" Id="rId20" /><Relationship Type="http://schemas.openxmlformats.org/officeDocument/2006/relationships/pivotCacheDefinition" Target="/xl/pivotCache/pivotCacheDefinition1513.xml" Id="rId41" /></Relationships>
</file>

<file path=xl/drawings/_rels/drawing1015.xml.rels>&#65279;<?xml version="1.0" encoding="utf-8"?><Relationships xmlns="http://schemas.openxmlformats.org/package/2006/relationships"><Relationship Type="http://schemas.openxmlformats.org/officeDocument/2006/relationships/image" Target="/xl/media/image512.png"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0.xml.rels>&#65279;<?xml version="1.0" encoding="utf-8"?><Relationships xmlns="http://schemas.openxmlformats.org/package/2006/relationships"><Relationship Type="http://schemas.openxmlformats.org/officeDocument/2006/relationships/image" Target="/xl/media/image611.png" Id="rId3"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23.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image" Target="/xl/media/image7.png" Id="rId3" /><Relationship Type="http://schemas.openxmlformats.org/officeDocument/2006/relationships/image" Target="/xl/media/image10.svg" Id="rId6" /><Relationship Type="http://schemas.openxmlformats.org/officeDocument/2006/relationships/image" Target="/xl/media/image92.png" Id="rId5" /><Relationship Type="http://schemas.openxmlformats.org/officeDocument/2006/relationships/image" Target="/xl/media/image82.svg" Id="rId4"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1114.png" Id="rId3"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3.xml.rels>&#65279;<?xml version="1.0" encoding="utf-8"?><Relationships xmlns="http://schemas.openxmlformats.org/package/2006/relationships"><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7.xml.rels>&#65279;<?xml version="1.0" encoding="utf-8"?><Relationships xmlns="http://schemas.openxmlformats.org/package/2006/relationships"><Relationship Type="http://schemas.openxmlformats.org/officeDocument/2006/relationships/image" Target="/xl/media/image128.png" Id="rId3" /><Relationship Type="http://schemas.openxmlformats.org/officeDocument/2006/relationships/image" Target="/xl/media/image133.svg"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24.xml.rels>&#65279;<?xml version="1.0" encoding="utf-8"?><Relationships xmlns="http://schemas.openxmlformats.org/package/2006/relationships"><Relationship Type="http://schemas.openxmlformats.org/officeDocument/2006/relationships/image" Target="/xl/media/image1415.png" Id="rId3" /><Relationship Type="http://schemas.openxmlformats.org/officeDocument/2006/relationships/image" Target="/xl/media/image157.svg" Id="rId4"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xml.rels>&#65279;<?xml version="1.0" encoding="utf-8"?><Relationships xmlns="http://schemas.openxmlformats.org/package/2006/relationships"><Relationship Type="http://schemas.openxmlformats.org/officeDocument/2006/relationships/image" Target="/xl/media/image29.png" Id="rId3" /><Relationship Type="http://schemas.openxmlformats.org/officeDocument/2006/relationships/image" Target="/xl/media/image110.png" Id="rId1" /><Relationship Type="http://schemas.openxmlformats.org/officeDocument/2006/relationships/image" Target="/xl/media/image35.svg" Id="rId4" /><Relationship Type="http://schemas.openxmlformats.org/officeDocument/2006/relationships/hyperlink" Target="#'1'!A1" TargetMode="External" Id="rId2" /></Relationships>
</file>

<file path=xl/drawings/_rels/drawing182.xml.rels>&#65279;<?xml version="1.0" encoding="utf-8"?><Relationships xmlns="http://schemas.openxmlformats.org/package/2006/relationships"><Relationship Type="http://schemas.openxmlformats.org/officeDocument/2006/relationships/image" Target="/xl/media/image163.png" Id="rId3" /><Relationship Type="http://schemas.openxmlformats.org/officeDocument/2006/relationships/image" Target="/xl/media/image133.svg"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186.svg" Id="rId4"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26.xml.rels>&#65279;<?xml version="1.0" encoding="utf-8"?><Relationships xmlns="http://schemas.openxmlformats.org/package/2006/relationships"><Relationship Type="http://schemas.openxmlformats.org/officeDocument/2006/relationships/image" Target="/xl/media/image208.svg" Id="rId2" /><Relationship Type="http://schemas.openxmlformats.org/officeDocument/2006/relationships/image" Target="/xl/media/image1916.png" Id="rId1" /><Relationship Type="http://schemas.openxmlformats.org/officeDocument/2006/relationships/hyperlink" Target="#'20'!A1" TargetMode="External" Id="rId3" /><Relationship Type="http://schemas.openxmlformats.org/officeDocument/2006/relationships/hyperlink" Target="#'18'!A1" TargetMode="External" Id="rId4" /></Relationships>
</file>

<file path=xl/drawings/_rels/drawing214.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0.xml.rels>&#65279;<?xml version="1.0" encoding="utf-8"?><Relationships xmlns="http://schemas.openxmlformats.org/package/2006/relationships"><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14.xml.rels>&#65279;<?xml version="1.0" encoding="utf-8"?><Relationships xmlns="http://schemas.openxmlformats.org/package/2006/relationships"><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1.xml.rels>&#65279;<?xml version="1.0" encoding="utf-8"?><Relationships xmlns="http://schemas.openxmlformats.org/package/2006/relationships"><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25.xml.rels>&#65279;<?xml version="1.0" encoding="utf-8"?><Relationships xmlns="http://schemas.openxmlformats.org/package/2006/relationships"><Relationship Type="http://schemas.openxmlformats.org/officeDocument/2006/relationships/hyperlink" Target="#'23'!A1" TargetMode="External" Id="rId2" /><Relationship Type="http://schemas.openxmlformats.org/officeDocument/2006/relationships/hyperlink" Target="#'&#270;al&#353;ie inform&#225;cie'!A1" TargetMode="External" Id="rId1" /></Relationships>
</file>

<file path=xl/drawings/_rels/drawing26.xml.rels>&#65279;<?xml version="1.0" encoding="utf-8"?><Relationships xmlns="http://schemas.openxmlformats.org/package/2006/relationships"><Relationship Type="http://schemas.openxmlformats.org/officeDocument/2006/relationships/hyperlink" Target="#'Za&#269;iatok'!A1" TargetMode="External" Id="rId2" /><Relationship Type="http://schemas.openxmlformats.org/officeDocument/2006/relationships/hyperlink" Target="#'2'!A1" TargetMode="External" Id="rId1" /></Relationships>
</file>

<file path=xl/drawings/_rels/drawing263.xml.rels>&#65279;<?xml version="1.0" encoding="utf-8"?><Relationships xmlns="http://schemas.openxmlformats.org/package/2006/relationships"><Relationship Type="http://schemas.openxmlformats.org/officeDocument/2006/relationships/image" Target="/xl/media/image214.png" Id="rId3" /><Relationship Type="http://schemas.openxmlformats.org/officeDocument/2006/relationships/image" Target="/xl/media/image245.png" Id="rId7" /><Relationship Type="http://schemas.openxmlformats.org/officeDocument/2006/relationships/image" Target="/xl/media/image234.svg" Id="rId6" /><Relationship Type="http://schemas.openxmlformats.org/officeDocument/2006/relationships/image" Target="/xl/media/image226.png" Id="rId5" /><Relationship Type="http://schemas.openxmlformats.org/officeDocument/2006/relationships/hyperlink" Target="https://support.office.com/sk-sk/article/vytvorenie-kontingen&#269;nej-tabu&#318;ky-na-anal&#253;zu-&#250;dajov-z-h&#225;rkov-a9a84538-bfe9-40a9-a8e9-f99134456576?ui=sk-SK&amp;rs=sk-SK&amp;ad=SK"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support.office.com/sk-sk/article/obnovenie-&#250;dajov-kontingen&#269;nej-tabu&#318;ky-6d24cece-a038-468a-8176-8b6568ca9be2?ui=sk-SK&amp;rs=sk-SK&amp;ad=SK" TargetMode="External" Id="rId4"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2.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9.xml.rels>&#65279;<?xml version="1.0" encoding="utf-8"?><Relationships xmlns="http://schemas.openxmlformats.org/package/2006/relationships"><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5.xml.rels>&#65279;<?xml version="1.0" encoding="utf-8"?><Relationships xmlns="http://schemas.openxmlformats.org/package/2006/relationships"><Relationship Type="http://schemas.openxmlformats.org/officeDocument/2006/relationships/image" Target="/xl/media/image47.png" Id="rId3"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113918</xdr:colOff>
      <xdr:row>21</xdr:row>
      <xdr:rowOff>93354</xdr:rowOff>
    </xdr:to>
    <xdr:grpSp>
      <xdr:nvGrpSpPr>
        <xdr:cNvPr id="2" name="grp_Popis">
          <a:extLst>
            <a:ext uri="{FF2B5EF4-FFF2-40B4-BE49-F238E27FC236}">
              <a16:creationId xmlns:a16="http://schemas.microsoft.com/office/drawing/2014/main" id="{5780B9E4-F38F-4E3E-8C13-106112C5962A}"/>
            </a:ext>
          </a:extLst>
        </xdr:cNvPr>
        <xdr:cNvGrpSpPr/>
      </xdr:nvGrpSpPr>
      <xdr:grpSpPr>
        <a:xfrm>
          <a:off x="0" y="0"/>
          <a:ext cx="7781543" cy="4093854"/>
          <a:chOff x="0" y="0"/>
          <a:chExt cx="7781543" cy="4287012"/>
        </a:xfrm>
      </xdr:grpSpPr>
      <xdr:sp macro="" textlink="">
        <xdr:nvSpPr>
          <xdr:cNvPr id="3" name="txt_PopisHlavička" descr="Ak sa nad tým zamyslíte zjednodušeným spôsobom, pole riadka je naľavo a pole stĺpca hore. Potom sa obe pretnú a každá podmienka sa použije na pole hodnoty.">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Môžeme sa na to pozrieť aj takto: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Pole riadka sa nachádza vľavo a pol</a:t>
            </a:r>
            <a:r>
              <a:rPr lang="en-US" sz="1350" b="0" kern="1200" baseline="0">
                <a:solidFill>
                  <a:schemeClr val="dk1"/>
                </a:solidFill>
                <a:effectLst/>
                <a:latin typeface="Segoe UI Light" panose="020B0502040204020203" pitchFamily="34" charset="0"/>
                <a:ea typeface="+mn-ea"/>
                <a:cs typeface="Segoe UI Light" panose="020B0502040204020203" pitchFamily="34" charset="0"/>
              </a:rPr>
              <a:t>e</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stĺpca hore. Každé z nich obsahuje podmienku pre pole hodnoty, ktoré ich sčítava.</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C0AA861C-5908-4A30-B099-4154A7EA7BE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304800</xdr:colOff>
      <xdr:row>18</xdr:row>
      <xdr:rowOff>174498</xdr:rowOff>
    </xdr:from>
    <xdr:to>
      <xdr:col>11</xdr:col>
      <xdr:colOff>410083</xdr:colOff>
      <xdr:row>20</xdr:row>
      <xdr:rowOff>140589</xdr:rowOff>
    </xdr:to>
    <xdr:grpSp>
      <xdr:nvGrpSpPr>
        <xdr:cNvPr id="6" name="Skupina 5">
          <a:extLst>
            <a:ext uri="{FF2B5EF4-FFF2-40B4-BE49-F238E27FC236}">
              <a16:creationId xmlns:a16="http://schemas.microsoft.com/office/drawing/2014/main" id="{2A5E8DAA-B926-4F78-94A1-5EA80ED39826}"/>
            </a:ext>
          </a:extLst>
        </xdr:cNvPr>
        <xdr:cNvGrpSpPr/>
      </xdr:nvGrpSpPr>
      <xdr:grpSpPr>
        <a:xfrm>
          <a:off x="304800" y="3603498"/>
          <a:ext cx="7163308" cy="347091"/>
          <a:chOff x="304799" y="3774945"/>
          <a:chExt cx="7163308" cy="356619"/>
        </a:xfrm>
      </xdr:grpSpPr>
      <xdr:sp macro="" textlink="">
        <xdr:nvSpPr>
          <xdr:cNvPr id="7"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8"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fLocksWithSheet="0"/>
  </xdr:twoCellAnchor>
  <xdr:twoCellAnchor editAs="oneCell">
    <xdr:from>
      <xdr:col>3</xdr:col>
      <xdr:colOff>809625</xdr:colOff>
      <xdr:row>6</xdr:row>
      <xdr:rowOff>38100</xdr:rowOff>
    </xdr:from>
    <xdr:to>
      <xdr:col>7</xdr:col>
      <xdr:colOff>514350</xdr:colOff>
      <xdr:row>16</xdr:row>
      <xdr:rowOff>190499</xdr:rowOff>
    </xdr:to>
    <xdr:pic>
      <xdr:nvPicPr>
        <xdr:cNvPr id="9" name="Obrázok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38425" y="118110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11</xdr:row>
      <xdr:rowOff>0</xdr:rowOff>
    </xdr:from>
    <xdr:to>
      <xdr:col>3</xdr:col>
      <xdr:colOff>765808</xdr:colOff>
      <xdr:row>12</xdr:row>
      <xdr:rowOff>112049</xdr:rowOff>
    </xdr:to>
    <xdr:sp macro="" textlink="">
      <xdr:nvSpPr>
        <xdr:cNvPr id="10" name="Text popisu 23" descr="Pole riadka...">
          <a:extLst>
            <a:ext uri="{FF2B5EF4-FFF2-40B4-BE49-F238E27FC236}">
              <a16:creationId xmlns:a16="http://schemas.microsoft.com/office/drawing/2014/main" id="{EE7A1009-9AC3-47A4-BD3F-1E4020FC0E16}"/>
            </a:ext>
          </a:extLst>
        </xdr:cNvPr>
        <xdr:cNvSpPr txBox="1"/>
      </xdr:nvSpPr>
      <xdr:spPr>
        <a:xfrm>
          <a:off x="1143000" y="2095500"/>
          <a:ext cx="1451608"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V pol</a:t>
          </a:r>
          <a:r>
            <a:rPr lang="en-US" sz="1100" b="0" noProof="0">
              <a:effectLst/>
              <a:latin typeface="Calibri" panose="020F0502020204030204" pitchFamily="34" charset="0"/>
              <a:ea typeface="Calibri" panose="020F0502020204030204" pitchFamily="34" charset="0"/>
              <a:cs typeface="Calibri" panose="020F0502020204030204" pitchFamily="34" charset="0"/>
            </a:rPr>
            <a:t>e</a:t>
          </a:r>
          <a:r>
            <a:rPr lang="sk" sz="1100" b="0" noProof="0">
              <a:effectLst/>
              <a:latin typeface="Calibri" panose="020F0502020204030204" pitchFamily="34" charset="0"/>
              <a:ea typeface="Calibri" panose="020F0502020204030204" pitchFamily="34" charset="0"/>
              <a:cs typeface="Calibri" panose="020F0502020204030204" pitchFamily="34" charset="0"/>
            </a:rPr>
            <a:t> riadka je uvedená podmienka...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101285</xdr:rowOff>
    </xdr:from>
    <xdr:to>
      <xdr:col>3</xdr:col>
      <xdr:colOff>943023</xdr:colOff>
      <xdr:row>14</xdr:row>
      <xdr:rowOff>130829</xdr:rowOff>
    </xdr:to>
    <xdr:sp macro="" textlink="">
      <xdr:nvSpPr>
        <xdr:cNvPr id="11" name="shp_ZakrivenáŠípka">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5</xdr:row>
      <xdr:rowOff>142875</xdr:rowOff>
    </xdr:from>
    <xdr:to>
      <xdr:col>10</xdr:col>
      <xdr:colOff>457200</xdr:colOff>
      <xdr:row>7</xdr:row>
      <xdr:rowOff>64424</xdr:rowOff>
    </xdr:to>
    <xdr:sp macro="" textlink="">
      <xdr:nvSpPr>
        <xdr:cNvPr id="12" name="Text popisu 23" descr="Pole riadka...">
          <a:extLst>
            <a:ext uri="{FF2B5EF4-FFF2-40B4-BE49-F238E27FC236}">
              <a16:creationId xmlns:a16="http://schemas.microsoft.com/office/drawing/2014/main" id="{87F7AD7E-7534-4C02-BA4D-CED2117EE407}"/>
            </a:ext>
          </a:extLst>
        </xdr:cNvPr>
        <xdr:cNvSpPr txBox="1"/>
      </xdr:nvSpPr>
      <xdr:spPr>
        <a:xfrm>
          <a:off x="5381625" y="1104900"/>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...v po</a:t>
          </a:r>
          <a:r>
            <a:rPr lang="en-US" sz="1100" b="0" noProof="0">
              <a:effectLst/>
              <a:latin typeface="Calibri" panose="020F0502020204030204" pitchFamily="34" charset="0"/>
              <a:ea typeface="Calibri" panose="020F0502020204030204" pitchFamily="34" charset="0"/>
              <a:cs typeface="Calibri" panose="020F0502020204030204" pitchFamily="34" charset="0"/>
            </a:rPr>
            <a:t>le</a:t>
          </a:r>
          <a:r>
            <a:rPr lang="sk" sz="1100" b="0" noProof="0">
              <a:effectLst/>
              <a:latin typeface="Calibri" panose="020F0502020204030204" pitchFamily="34" charset="0"/>
              <a:ea typeface="Calibri" panose="020F0502020204030204" pitchFamily="34" charset="0"/>
              <a:cs typeface="Calibri" panose="020F0502020204030204" pitchFamily="34" charset="0"/>
            </a:rPr>
            <a:t> stĺpca je tiež uvedená podmienka...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25084</xdr:rowOff>
    </xdr:from>
    <xdr:to>
      <xdr:col>9</xdr:col>
      <xdr:colOff>19098</xdr:colOff>
      <xdr:row>9</xdr:row>
      <xdr:rowOff>54628</xdr:rowOff>
    </xdr:to>
    <xdr:sp macro="" textlink="">
      <xdr:nvSpPr>
        <xdr:cNvPr id="13" name="shp_ZakrivenáŠípka">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11</xdr:row>
      <xdr:rowOff>152400</xdr:rowOff>
    </xdr:from>
    <xdr:to>
      <xdr:col>10</xdr:col>
      <xdr:colOff>457200</xdr:colOff>
      <xdr:row>13</xdr:row>
      <xdr:rowOff>83474</xdr:rowOff>
    </xdr:to>
    <xdr:sp macro="" textlink="">
      <xdr:nvSpPr>
        <xdr:cNvPr id="14" name="Text popisu 23" descr="Pole riadka...">
          <a:extLst>
            <a:ext uri="{FF2B5EF4-FFF2-40B4-BE49-F238E27FC236}">
              <a16:creationId xmlns:a16="http://schemas.microsoft.com/office/drawing/2014/main" id="{18DE8A78-B5A1-4B33-874A-2C8D51393477}"/>
            </a:ext>
          </a:extLst>
        </xdr:cNvPr>
        <xdr:cNvSpPr txBox="1"/>
      </xdr:nvSpPr>
      <xdr:spPr>
        <a:xfrm>
          <a:off x="5381625" y="2247900"/>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…a v pol</a:t>
          </a:r>
          <a:r>
            <a:rPr lang="en-US" sz="1100" b="0" noProof="0">
              <a:effectLst/>
              <a:latin typeface="Calibri" panose="020F0502020204030204" pitchFamily="34" charset="0"/>
              <a:ea typeface="Calibri" panose="020F0502020204030204" pitchFamily="34" charset="0"/>
              <a:cs typeface="Calibri" panose="020F0502020204030204" pitchFamily="34" charset="0"/>
            </a:rPr>
            <a:t>e</a:t>
          </a:r>
          <a:r>
            <a:rPr lang="sk" sz="1100" b="0" noProof="0">
              <a:effectLst/>
              <a:latin typeface="Calibri" panose="020F0502020204030204" pitchFamily="34" charset="0"/>
              <a:ea typeface="Calibri" panose="020F0502020204030204" pitchFamily="34" charset="0"/>
              <a:cs typeface="Calibri" panose="020F0502020204030204" pitchFamily="34" charset="0"/>
            </a:rPr>
            <a:t> hodnoty sa sčítavajú.</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53659</xdr:rowOff>
    </xdr:from>
    <xdr:to>
      <xdr:col>9</xdr:col>
      <xdr:colOff>19098</xdr:colOff>
      <xdr:row>14</xdr:row>
      <xdr:rowOff>92728</xdr:rowOff>
    </xdr:to>
    <xdr:sp macro="" textlink="">
      <xdr:nvSpPr>
        <xdr:cNvPr id="15" name="shp_ZakrivenáŠípka">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1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Skupina 1">
          <a:extLst>
            <a:ext uri="{FF2B5EF4-FFF2-40B4-BE49-F238E27FC236}">
              <a16:creationId xmlns:a16="http://schemas.microsoft.com/office/drawing/2014/main" id="{C1C44C37-4F24-4CC7-AD74-FBF7AB23A2E6}"/>
            </a:ext>
          </a:extLst>
        </xdr:cNvPr>
        <xdr:cNvGrpSpPr/>
      </xdr:nvGrpSpPr>
      <xdr:grpSpPr>
        <a:xfrm>
          <a:off x="0" y="0"/>
          <a:ext cx="7781925" cy="6944787"/>
          <a:chOff x="0" y="0"/>
          <a:chExt cx="7781925" cy="6944787"/>
        </a:xfrm>
      </xdr:grpSpPr>
      <xdr:sp macro="" textlink="">
        <xdr:nvSpPr>
          <xdr:cNvPr id="3" name="txt_PopisHlavička" descr="To je ten istý spôsob, ako sa nad tým zamyslieť, keď použijete zoznam polí. Pole riadka je naľavo a pole stĺpca hore. Potom sa obe pretnú a poskytnú pole hodnoty.">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Myslite na to, keď budete používať zoznam polí. </a:t>
            </a:r>
            <a:r>
              <a:rPr lang="sk" sz="135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Pole riadka sa nachádza vľavo a pol</a:t>
            </a:r>
            <a:r>
              <a:rPr lang="en-US" sz="135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e</a:t>
            </a:r>
            <a:r>
              <a:rPr lang="sk" sz="135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 stĺpca hore. Každé z nich obsahuje podmienku pre pole hodnoty, ktoré ich sčítava.</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4</xdr:col>
      <xdr:colOff>219075</xdr:colOff>
      <xdr:row>5</xdr:row>
      <xdr:rowOff>131840</xdr:rowOff>
    </xdr:from>
    <xdr:to>
      <xdr:col>8</xdr:col>
      <xdr:colOff>247649</xdr:colOff>
      <xdr:row>30</xdr:row>
      <xdr:rowOff>25321</xdr:rowOff>
    </xdr:to>
    <xdr:pic>
      <xdr:nvPicPr>
        <xdr:cNvPr id="8" name="Obrázok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57475" y="1084340"/>
          <a:ext cx="2466974" cy="4655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23</xdr:row>
      <xdr:rowOff>171450</xdr:rowOff>
    </xdr:from>
    <xdr:to>
      <xdr:col>4</xdr:col>
      <xdr:colOff>184783</xdr:colOff>
      <xdr:row>25</xdr:row>
      <xdr:rowOff>83474</xdr:rowOff>
    </xdr:to>
    <xdr:sp macro="" textlink="">
      <xdr:nvSpPr>
        <xdr:cNvPr id="9" name="Text popisu 23" descr="Pole riadka...">
          <a:extLst>
            <a:ext uri="{FF2B5EF4-FFF2-40B4-BE49-F238E27FC236}">
              <a16:creationId xmlns:a16="http://schemas.microsoft.com/office/drawing/2014/main" id="{2E4CDD29-975C-4437-8652-A825C407E60F}"/>
            </a:ext>
          </a:extLst>
        </xdr:cNvPr>
        <xdr:cNvSpPr txBox="1"/>
      </xdr:nvSpPr>
      <xdr:spPr>
        <a:xfrm>
          <a:off x="1171575" y="4552950"/>
          <a:ext cx="1451608"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V pol</a:t>
          </a:r>
          <a:r>
            <a:rPr lang="en-US" sz="1100" b="0" noProof="0">
              <a:effectLst/>
              <a:latin typeface="Calibri" panose="020F0502020204030204" pitchFamily="34" charset="0"/>
              <a:ea typeface="Calibri" panose="020F0502020204030204" pitchFamily="34" charset="0"/>
              <a:cs typeface="Calibri" panose="020F0502020204030204" pitchFamily="34" charset="0"/>
            </a:rPr>
            <a:t>e</a:t>
          </a:r>
          <a:r>
            <a:rPr lang="sk" sz="1100" b="0" noProof="0">
              <a:effectLst/>
              <a:latin typeface="Calibri" panose="020F0502020204030204" pitchFamily="34" charset="0"/>
              <a:ea typeface="Calibri" panose="020F0502020204030204" pitchFamily="34" charset="0"/>
              <a:cs typeface="Calibri" panose="020F0502020204030204" pitchFamily="34" charset="0"/>
            </a:rPr>
            <a:t> riadka je uvedená podmienka...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24</xdr:row>
      <xdr:rowOff>82235</xdr:rowOff>
    </xdr:from>
    <xdr:to>
      <xdr:col>4</xdr:col>
      <xdr:colOff>352473</xdr:colOff>
      <xdr:row>27</xdr:row>
      <xdr:rowOff>83204</xdr:rowOff>
    </xdr:to>
    <xdr:sp macro="" textlink="">
      <xdr:nvSpPr>
        <xdr:cNvPr id="10" name="shp_ZakrivenáŠípka">
          <a:extLst>
            <a:ext uri="{FF2B5EF4-FFF2-40B4-BE49-F238E27FC236}">
              <a16:creationId xmlns:a16="http://schemas.microsoft.com/office/drawing/2014/main" id="{7595F958-F1EC-4A49-87BE-BAE102910C2E}"/>
            </a:ext>
          </a:extLst>
        </xdr:cNvPr>
        <xdr:cNvSpPr/>
      </xdr:nvSpPr>
      <xdr:spPr>
        <a:xfrm rot="10433276">
          <a:off x="1930828" y="488283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18</xdr:row>
      <xdr:rowOff>180975</xdr:rowOff>
    </xdr:from>
    <xdr:to>
      <xdr:col>11</xdr:col>
      <xdr:colOff>219075</xdr:colOff>
      <xdr:row>20</xdr:row>
      <xdr:rowOff>92999</xdr:rowOff>
    </xdr:to>
    <xdr:sp macro="" textlink="">
      <xdr:nvSpPr>
        <xdr:cNvPr id="11" name="Text popisu 23" descr="Pole riadka...">
          <a:extLst>
            <a:ext uri="{FF2B5EF4-FFF2-40B4-BE49-F238E27FC236}">
              <a16:creationId xmlns:a16="http://schemas.microsoft.com/office/drawing/2014/main" id="{4A3EB7F6-124C-45E8-B7C7-04225C78539B}"/>
            </a:ext>
          </a:extLst>
        </xdr:cNvPr>
        <xdr:cNvSpPr txBox="1"/>
      </xdr:nvSpPr>
      <xdr:spPr>
        <a:xfrm>
          <a:off x="5400675" y="3781425"/>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...v pol</a:t>
          </a:r>
          <a:r>
            <a:rPr lang="en-US" sz="1100" b="0" noProof="0">
              <a:effectLst/>
              <a:latin typeface="Calibri" panose="020F0502020204030204" pitchFamily="34" charset="0"/>
              <a:ea typeface="Calibri" panose="020F0502020204030204" pitchFamily="34" charset="0"/>
              <a:cs typeface="Calibri" panose="020F0502020204030204" pitchFamily="34" charset="0"/>
            </a:rPr>
            <a:t>e</a:t>
          </a:r>
          <a:r>
            <a:rPr lang="sk" sz="1100" b="0" noProof="0">
              <a:effectLst/>
              <a:latin typeface="Calibri" panose="020F0502020204030204" pitchFamily="34" charset="0"/>
              <a:ea typeface="Calibri" panose="020F0502020204030204" pitchFamily="34" charset="0"/>
              <a:cs typeface="Calibri" panose="020F0502020204030204" pitchFamily="34" charset="0"/>
            </a:rPr>
            <a:t> stĺpca je tiež uvedená podmienka...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19</xdr:row>
      <xdr:rowOff>63184</xdr:rowOff>
    </xdr:from>
    <xdr:to>
      <xdr:col>9</xdr:col>
      <xdr:colOff>390573</xdr:colOff>
      <xdr:row>22</xdr:row>
      <xdr:rowOff>64153</xdr:rowOff>
    </xdr:to>
    <xdr:sp macro="" textlink="">
      <xdr:nvSpPr>
        <xdr:cNvPr id="12" name="shp_ZakrivenáŠípka">
          <a:extLst>
            <a:ext uri="{FF2B5EF4-FFF2-40B4-BE49-F238E27FC236}">
              <a16:creationId xmlns:a16="http://schemas.microsoft.com/office/drawing/2014/main" id="{EDE3E27F-3B26-4F77-9B4E-64E4239E78EB}"/>
            </a:ext>
          </a:extLst>
        </xdr:cNvPr>
        <xdr:cNvSpPr/>
      </xdr:nvSpPr>
      <xdr:spPr>
        <a:xfrm rot="11166724" flipH="1">
          <a:off x="5016928" y="3863659"/>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24</xdr:row>
      <xdr:rowOff>123825</xdr:rowOff>
    </xdr:from>
    <xdr:to>
      <xdr:col>11</xdr:col>
      <xdr:colOff>219075</xdr:colOff>
      <xdr:row>26</xdr:row>
      <xdr:rowOff>35849</xdr:rowOff>
    </xdr:to>
    <xdr:sp macro="" textlink="">
      <xdr:nvSpPr>
        <xdr:cNvPr id="13" name="Text popisu 23" descr="Pole riadka...">
          <a:extLst>
            <a:ext uri="{FF2B5EF4-FFF2-40B4-BE49-F238E27FC236}">
              <a16:creationId xmlns:a16="http://schemas.microsoft.com/office/drawing/2014/main" id="{94E12440-7807-45C0-910A-89ADEE196268}"/>
            </a:ext>
          </a:extLst>
        </xdr:cNvPr>
        <xdr:cNvSpPr txBox="1"/>
      </xdr:nvSpPr>
      <xdr:spPr>
        <a:xfrm>
          <a:off x="5400675" y="4695825"/>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…a v pol</a:t>
          </a:r>
          <a:r>
            <a:rPr lang="en-US" sz="1100" b="0" noProof="0">
              <a:effectLst/>
              <a:latin typeface="Calibri" panose="020F0502020204030204" pitchFamily="34" charset="0"/>
              <a:ea typeface="Calibri" panose="020F0502020204030204" pitchFamily="34" charset="0"/>
              <a:cs typeface="Calibri" panose="020F0502020204030204" pitchFamily="34" charset="0"/>
            </a:rPr>
            <a:t>e</a:t>
          </a:r>
          <a:r>
            <a:rPr lang="sk" sz="1100" b="0" noProof="0">
              <a:effectLst/>
              <a:latin typeface="Calibri" panose="020F0502020204030204" pitchFamily="34" charset="0"/>
              <a:ea typeface="Calibri" panose="020F0502020204030204" pitchFamily="34" charset="0"/>
              <a:cs typeface="Calibri" panose="020F0502020204030204" pitchFamily="34" charset="0"/>
            </a:rPr>
            <a:t> hodnoty sa sčítavajú.</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24</xdr:row>
      <xdr:rowOff>44134</xdr:rowOff>
    </xdr:from>
    <xdr:to>
      <xdr:col>9</xdr:col>
      <xdr:colOff>390573</xdr:colOff>
      <xdr:row>27</xdr:row>
      <xdr:rowOff>45103</xdr:rowOff>
    </xdr:to>
    <xdr:sp macro="" textlink="">
      <xdr:nvSpPr>
        <xdr:cNvPr id="14" name="shp_ZakrivenáŠípka">
          <a:extLst>
            <a:ext uri="{FF2B5EF4-FFF2-40B4-BE49-F238E27FC236}">
              <a16:creationId xmlns:a16="http://schemas.microsoft.com/office/drawing/2014/main" id="{7D1E3217-FFD7-4BA4-8B07-3E22AE244C0B}"/>
            </a:ext>
          </a:extLst>
        </xdr:cNvPr>
        <xdr:cNvSpPr/>
      </xdr:nvSpPr>
      <xdr:spPr>
        <a:xfrm rot="11166724" flipH="1">
          <a:off x="5016928" y="4844734"/>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1056893</xdr:colOff>
      <xdr:row>20</xdr:row>
      <xdr:rowOff>182676</xdr:rowOff>
    </xdr:to>
    <xdr:grpSp>
      <xdr:nvGrpSpPr>
        <xdr:cNvPr id="2" name="grp_Popis">
          <a:extLst>
            <a:ext uri="{FF2B5EF4-FFF2-40B4-BE49-F238E27FC236}">
              <a16:creationId xmlns:a16="http://schemas.microsoft.com/office/drawing/2014/main" id="{C702F9DE-9552-495E-813B-03D6C79E00DA}"/>
            </a:ext>
          </a:extLst>
        </xdr:cNvPr>
        <xdr:cNvGrpSpPr/>
      </xdr:nvGrpSpPr>
      <xdr:grpSpPr>
        <a:xfrm>
          <a:off x="0" y="0"/>
          <a:ext cx="7781543" cy="3992676"/>
          <a:chOff x="0" y="0"/>
          <a:chExt cx="7781543" cy="4287012"/>
        </a:xfrm>
      </xdr:grpSpPr>
      <xdr:sp macro="" textlink="">
        <xdr:nvSpPr>
          <xdr:cNvPr id="3" name="txt_PopisHlavička" descr="Netreba však zabúdať na jednu vec: Ak pomocou poľa stĺpca pridáte do kontingenčnej tabuľky veľké množstvo stĺpcov, tabuľka bude veľmi široká.">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Netreba však zabúdať na jednu vec: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Ak pomocou poľa stĺpca pridáte do kontingenčnej tabuľky veľké množstvo stĺpcov, tabuľka bude veľmi široká. </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CC39DF34-4194-4987-80FA-F9EF66960C1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63269EEA-08E6-4328-8B61-C833249BB9F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0</xdr:col>
      <xdr:colOff>-17548</xdr:colOff>
      <xdr:row>2</xdr:row>
      <xdr:rowOff>42836</xdr:rowOff>
    </xdr:from>
    <xdr:to>
      <xdr:col>0</xdr:col>
      <xdr:colOff>-17548</xdr:colOff>
      <xdr:row>2</xdr:row>
      <xdr:rowOff>42842</xdr:rowOff>
    </xdr:to>
    <xdr:grpSp>
      <xdr:nvGrpSpPr>
        <xdr:cNvPr id="8" name="Skupina 7">
          <a:extLst>
            <a:ext uri="{FF2B5EF4-FFF2-40B4-BE49-F238E27FC236}">
              <a16:creationId xmlns:a16="http://schemas.microsoft.com/office/drawing/2014/main" id="{CAECE02D-00AE-4ADB-BD59-7767CA66B7F3}"/>
            </a:ext>
          </a:extLst>
        </xdr:cNvPr>
        <xdr:cNvGrpSpPr/>
      </xdr:nvGrpSpPr>
      <xdr:grpSpPr>
        <a:xfrm>
          <a:off x="-17548" y="423836"/>
          <a:ext cx="0" cy="6"/>
          <a:chOff x="-15643" y="439076"/>
          <a:chExt cx="0" cy="6"/>
        </a:xfrm>
      </xdr:grpSpPr>
      <xdr:sp macro="" textlink="">
        <xdr:nvSpPr>
          <xdr:cNvPr id="9" name="txt_PopisBublina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shp_ZakrivenáŠípka">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59055</xdr:colOff>
      <xdr:row>5</xdr:row>
      <xdr:rowOff>9534</xdr:rowOff>
    </xdr:from>
    <xdr:to>
      <xdr:col>7</xdr:col>
      <xdr:colOff>514350</xdr:colOff>
      <xdr:row>9</xdr:row>
      <xdr:rowOff>162949</xdr:rowOff>
    </xdr:to>
    <xdr:grpSp>
      <xdr:nvGrpSpPr>
        <xdr:cNvPr id="11" name="Skupina 10">
          <a:extLst>
            <a:ext uri="{FF2B5EF4-FFF2-40B4-BE49-F238E27FC236}">
              <a16:creationId xmlns:a16="http://schemas.microsoft.com/office/drawing/2014/main" id="{E003AB24-7046-45FE-A81A-3E3F2A8CF4F0}"/>
            </a:ext>
          </a:extLst>
        </xdr:cNvPr>
        <xdr:cNvGrpSpPr/>
      </xdr:nvGrpSpPr>
      <xdr:grpSpPr>
        <a:xfrm>
          <a:off x="2335530" y="962034"/>
          <a:ext cx="4903470" cy="915415"/>
          <a:chOff x="2335530" y="1009659"/>
          <a:chExt cx="4903470" cy="953515"/>
        </a:xfrm>
      </xdr:grpSpPr>
      <xdr:sp macro="" textlink="">
        <xdr:nvSpPr>
          <xdr:cNvPr id="12" name="txt_PopisBublina1" descr="Kontingenčná tabuľka">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panose="020F0502020204030204" pitchFamily="34" charset="0"/>
                <a:ea typeface="Calibri" panose="020F0502020204030204" pitchFamily="34" charset="0"/>
                <a:cs typeface="Calibri" panose="020F0502020204030204" pitchFamily="34" charset="0"/>
              </a:rPr>
              <a:t>V tomto príklade pole stĺpca</a:t>
            </a:r>
            <a:r>
              <a:rPr lang="sk" sz="1100" baseline="0" noProof="0">
                <a:effectLst/>
                <a:latin typeface="Calibri" panose="020F0502020204030204" pitchFamily="34" charset="0"/>
                <a:ea typeface="Calibri" panose="020F0502020204030204" pitchFamily="34" charset="0"/>
                <a:cs typeface="Calibri" panose="020F0502020204030204" pitchFamily="34" charset="0"/>
              </a:rPr>
              <a:t> pridalo 20 nových stĺpcov. To je naozaj veľké množstvo stĺpcov. Ľudia sa budú musieť veľa posúvať...</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shp_ZakrivenáŠípka" descr="Šípka">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313943</xdr:colOff>
      <xdr:row>36</xdr:row>
      <xdr:rowOff>19818</xdr:rowOff>
    </xdr:to>
    <xdr:grpSp>
      <xdr:nvGrpSpPr>
        <xdr:cNvPr id="2" name="grp_Popis">
          <a:extLst>
            <a:ext uri="{FF2B5EF4-FFF2-40B4-BE49-F238E27FC236}">
              <a16:creationId xmlns:a16="http://schemas.microsoft.com/office/drawing/2014/main" id="{7CE24F74-6F8C-4FF7-BCB9-2AEDE92648E1}"/>
            </a:ext>
          </a:extLst>
        </xdr:cNvPr>
        <xdr:cNvGrpSpPr/>
      </xdr:nvGrpSpPr>
      <xdr:grpSpPr>
        <a:xfrm>
          <a:off x="0" y="0"/>
          <a:ext cx="7781543" cy="6877818"/>
          <a:chOff x="0" y="0"/>
          <a:chExt cx="7781543" cy="7230820"/>
        </a:xfrm>
      </xdr:grpSpPr>
      <xdr:sp macro="" textlink="">
        <xdr:nvSpPr>
          <xdr:cNvPr id="3" name="txt_PopisHlavička" descr="Existuje však aj alternatívne riešenie: môžete použiť druhé pole riadka. Druhé pole riadka sa zobrazí odsadené pod prvým poľom riadka.">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Existuje však aj ďalšia možnosť, ako to urobiť: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Môžete použiť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druhé pole riadka.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Druhé pole riadka sa zobrazí odsadené pod prvým poľom riadka.</a:t>
            </a:r>
            <a:endParaRPr lang="en-US" sz="1350" i="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222D3845-974B-4286-AC7C-6D78C77637AF}"/>
              </a:ext>
            </a:extLst>
          </xdr:cNvPr>
          <xdr:cNvSpPr txBox="1"/>
        </xdr:nvSpPr>
        <xdr:spPr>
          <a:xfrm>
            <a:off x="0" y="6539579"/>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DE5045C0-0C3D-400E-942C-F4C3D819542D}"/>
              </a:ext>
            </a:extLst>
          </xdr:cNvPr>
          <xdr:cNvSpPr/>
        </xdr:nvSpPr>
        <xdr:spPr>
          <a:xfrm>
            <a:off x="62611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1</xdr:col>
      <xdr:colOff>57149</xdr:colOff>
      <xdr:row>6</xdr:row>
      <xdr:rowOff>110491</xdr:rowOff>
    </xdr:from>
    <xdr:to>
      <xdr:col>2</xdr:col>
      <xdr:colOff>807720</xdr:colOff>
      <xdr:row>8</xdr:row>
      <xdr:rowOff>12990</xdr:rowOff>
    </xdr:to>
    <xdr:sp macro="" textlink="">
      <xdr:nvSpPr>
        <xdr:cNvPr id="9" name="Text popisu 23" descr="Text popisu „Pole riadka, na základe ktorého sa rozdelí...“&#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rtl="0" eaLnBrk="1" fontAlgn="auto" latinLnBrk="0" hangingPunct="1"/>
          <a:r>
            <a:rPr lang="sk-SK" sz="1100" b="0" i="0" baseline="0">
              <a:effectLst/>
              <a:latin typeface="+mn-lt"/>
              <a:ea typeface="+mn-ea"/>
              <a:cs typeface="+mn-cs"/>
            </a:rPr>
            <a:t>Prvé</a:t>
          </a:r>
          <a:r>
            <a:rPr lang="sk-SK" sz="1100" b="0" i="0" baseline="0">
              <a:effectLst/>
              <a:latin typeface="Calibri" panose="020F0502020204030204" pitchFamily="34" charset="0"/>
              <a:ea typeface="+mn-ea"/>
              <a:cs typeface="Calibri" panose="020F0502020204030204" pitchFamily="34" charset="0"/>
            </a:rPr>
            <a:t> pole riadka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67576</xdr:rowOff>
    </xdr:from>
    <xdr:to>
      <xdr:col>3</xdr:col>
      <xdr:colOff>1163858</xdr:colOff>
      <xdr:row>15</xdr:row>
      <xdr:rowOff>68127</xdr:rowOff>
    </xdr:to>
    <xdr:sp macro="" textlink="">
      <xdr:nvSpPr>
        <xdr:cNvPr id="10" name="shp_ZakrivenáŠípka">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38102</xdr:rowOff>
    </xdr:from>
    <xdr:to>
      <xdr:col>2</xdr:col>
      <xdr:colOff>807720</xdr:colOff>
      <xdr:row>10</xdr:row>
      <xdr:rowOff>159676</xdr:rowOff>
    </xdr:to>
    <xdr:sp macro="" textlink="">
      <xdr:nvSpPr>
        <xdr:cNvPr id="11" name="Text popisu 24" descr="Druhé pole riadka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Druhé pole riadka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102870</xdr:rowOff>
    </xdr:from>
    <xdr:to>
      <xdr:col>2</xdr:col>
      <xdr:colOff>1160146</xdr:colOff>
      <xdr:row>18</xdr:row>
      <xdr:rowOff>70484</xdr:rowOff>
    </xdr:to>
    <xdr:sp macro="" textlink="">
      <xdr:nvSpPr>
        <xdr:cNvPr id="12" name="Text popisu 23" descr="Text popisu „Pole riadka, na základe ktorého sa rozdelí...“&#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914400</xdr:colOff>
      <xdr:row>8</xdr:row>
      <xdr:rowOff>182880</xdr:rowOff>
    </xdr:from>
    <xdr:to>
      <xdr:col>2</xdr:col>
      <xdr:colOff>1190625</xdr:colOff>
      <xdr:row>11</xdr:row>
      <xdr:rowOff>66675</xdr:rowOff>
    </xdr:to>
    <xdr:sp macro="" textlink="">
      <xdr:nvSpPr>
        <xdr:cNvPr id="13" name="shp_ZátvorkaSpodok">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579120</xdr:colOff>
      <xdr:row>9</xdr:row>
      <xdr:rowOff>111697</xdr:rowOff>
    </xdr:from>
    <xdr:to>
      <xdr:col>7</xdr:col>
      <xdr:colOff>485775</xdr:colOff>
      <xdr:row>18</xdr:row>
      <xdr:rowOff>171450</xdr:rowOff>
    </xdr:to>
    <xdr:grpSp>
      <xdr:nvGrpSpPr>
        <xdr:cNvPr id="14" name="Skupina 13">
          <a:extLst>
            <a:ext uri="{FF2B5EF4-FFF2-40B4-BE49-F238E27FC236}">
              <a16:creationId xmlns:a16="http://schemas.microsoft.com/office/drawing/2014/main" id="{970531CE-648C-4A09-8FE6-34518F26F23F}"/>
            </a:ext>
          </a:extLst>
        </xdr:cNvPr>
        <xdr:cNvGrpSpPr/>
      </xdr:nvGrpSpPr>
      <xdr:grpSpPr>
        <a:xfrm>
          <a:off x="5589270" y="1826197"/>
          <a:ext cx="2364105" cy="1774253"/>
          <a:chOff x="5589270" y="1892872"/>
          <a:chExt cx="2364105" cy="1774253"/>
        </a:xfrm>
      </xdr:grpSpPr>
      <xdr:sp macro="" textlink="">
        <xdr:nvSpPr>
          <xdr:cNvPr id="15" name="Dobre vedieť – kroky"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907205"/>
            <a:ext cx="2114323"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DOBRE VEDIEŤ</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Druhé pole riadka je vhodnejšie pre zvislo orientovanú kontingenčnú </a:t>
            </a:r>
            <a:r>
              <a:rPr lang="sk" sz="1100" b="0" kern="0">
                <a:solidFill>
                  <a:sysClr val="windowText" lastClr="000000"/>
                </a:solidFill>
                <a:latin typeface="+mn-lt"/>
                <a:ea typeface="Segoe UI" pitchFamily="34" charset="0"/>
                <a:cs typeface="Calibri" panose="020F0502020204030204" pitchFamily="34" charset="0"/>
              </a:rPr>
              <a:t>tabuľku ako pre vodorovnú. Podľa niektorých ľudí sú zvislé kontingenčné tabuľky </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prehľadnejšie, pretože nevyžadujú toľko posúvania z jednej strany na druhú.</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Dobre vedieť – okuliare">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110491</xdr:rowOff>
    </xdr:from>
    <xdr:to>
      <xdr:col>2</xdr:col>
      <xdr:colOff>807720</xdr:colOff>
      <xdr:row>12</xdr:row>
      <xdr:rowOff>22515</xdr:rowOff>
    </xdr:to>
    <xdr:sp macro="" textlink="">
      <xdr:nvSpPr>
        <xdr:cNvPr id="17" name="Text popisu 25" descr="&#10;Prvé pole riadka">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
Prvé pole riadka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79006</xdr:rowOff>
    </xdr:from>
    <xdr:to>
      <xdr:col>3</xdr:col>
      <xdr:colOff>1161954</xdr:colOff>
      <xdr:row>19</xdr:row>
      <xdr:rowOff>77652</xdr:rowOff>
    </xdr:to>
    <xdr:sp macro="" textlink="">
      <xdr:nvSpPr>
        <xdr:cNvPr id="18" name="shp_ZakrivenáŠípka" descr="Šípka">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509153</xdr:colOff>
      <xdr:row>15</xdr:row>
      <xdr:rowOff>152400</xdr:rowOff>
    </xdr:from>
    <xdr:to>
      <xdr:col>2</xdr:col>
      <xdr:colOff>807720</xdr:colOff>
      <xdr:row>17</xdr:row>
      <xdr:rowOff>47279</xdr:rowOff>
    </xdr:to>
    <xdr:sp macro="" textlink="">
      <xdr:nvSpPr>
        <xdr:cNvPr id="19" name="Text popisu 26" descr="Druhé pole riadka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Druhé pole riadka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13</xdr:row>
      <xdr:rowOff>38100</xdr:rowOff>
    </xdr:from>
    <xdr:to>
      <xdr:col>2</xdr:col>
      <xdr:colOff>1216132</xdr:colOff>
      <xdr:row>20</xdr:row>
      <xdr:rowOff>24765</xdr:rowOff>
    </xdr:to>
    <xdr:sp macro="" textlink="">
      <xdr:nvSpPr>
        <xdr:cNvPr id="20" name="shp_ZátvorkaSpodok">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60132</xdr:rowOff>
    </xdr:from>
    <xdr:to>
      <xdr:col>2</xdr:col>
      <xdr:colOff>807720</xdr:colOff>
      <xdr:row>20</xdr:row>
      <xdr:rowOff>174086</xdr:rowOff>
    </xdr:to>
    <xdr:sp macro="" textlink="">
      <xdr:nvSpPr>
        <xdr:cNvPr id="21" name="Text popisu 27" descr="&#10;Prvé pole riadka">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
Prvé pole riadka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53412</xdr:rowOff>
    </xdr:from>
    <xdr:to>
      <xdr:col>3</xdr:col>
      <xdr:colOff>1165763</xdr:colOff>
      <xdr:row>28</xdr:row>
      <xdr:rowOff>21577</xdr:rowOff>
    </xdr:to>
    <xdr:sp macro="" textlink="">
      <xdr:nvSpPr>
        <xdr:cNvPr id="22" name="shp_ZakrivenáŠípka" descr="Šípka">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19051</xdr:colOff>
      <xdr:row>25</xdr:row>
      <xdr:rowOff>12259</xdr:rowOff>
    </xdr:from>
    <xdr:to>
      <xdr:col>2</xdr:col>
      <xdr:colOff>807721</xdr:colOff>
      <xdr:row>26</xdr:row>
      <xdr:rowOff>136827</xdr:rowOff>
    </xdr:to>
    <xdr:sp macro="" textlink="">
      <xdr:nvSpPr>
        <xdr:cNvPr id="23" name="Text popisu 28" descr="Druhé pole riadka ">
          <a:extLst>
            <a:ext uri="{FF2B5EF4-FFF2-40B4-BE49-F238E27FC236}">
              <a16:creationId xmlns:a16="http://schemas.microsoft.com/office/drawing/2014/main" id="{5C61B726-BE65-46DC-A58E-E6F34F9ED647}"/>
            </a:ext>
          </a:extLst>
        </xdr:cNvPr>
        <xdr:cNvSpPr txBox="1"/>
      </xdr:nvSpPr>
      <xdr:spPr>
        <a:xfrm>
          <a:off x="628651" y="4774759"/>
          <a:ext cx="1398270"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Druhé pole riadka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22</xdr:row>
      <xdr:rowOff>36197</xdr:rowOff>
    </xdr:from>
    <xdr:to>
      <xdr:col>2</xdr:col>
      <xdr:colOff>1216132</xdr:colOff>
      <xdr:row>30</xdr:row>
      <xdr:rowOff>1</xdr:rowOff>
    </xdr:to>
    <xdr:sp macro="" textlink="">
      <xdr:nvSpPr>
        <xdr:cNvPr id="24" name="shp_ZátvorkaSpodok">
          <a:extLst>
            <a:ext uri="{FF2B5EF4-FFF2-40B4-BE49-F238E27FC236}">
              <a16:creationId xmlns:a16="http://schemas.microsoft.com/office/drawing/2014/main" id="{09B9819B-DC09-48A8-BA13-8814AD94C4D4}"/>
            </a:ext>
          </a:extLst>
        </xdr:cNvPr>
        <xdr:cNvSpPr/>
      </xdr:nvSpPr>
      <xdr:spPr>
        <a:xfrm>
          <a:off x="2133600" y="4293872"/>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533400</xdr:colOff>
      <xdr:row>20</xdr:row>
      <xdr:rowOff>133350</xdr:rowOff>
    </xdr:from>
    <xdr:to>
      <xdr:col>7</xdr:col>
      <xdr:colOff>428625</xdr:colOff>
      <xdr:row>25</xdr:row>
      <xdr:rowOff>137063</xdr:rowOff>
    </xdr:to>
    <xdr:grpSp>
      <xdr:nvGrpSpPr>
        <xdr:cNvPr id="25" name="Skupina 24">
          <a:extLst>
            <a:ext uri="{FF2B5EF4-FFF2-40B4-BE49-F238E27FC236}">
              <a16:creationId xmlns:a16="http://schemas.microsoft.com/office/drawing/2014/main" id="{630835DB-F3CE-4046-8FAA-EB8231A1315D}"/>
            </a:ext>
          </a:extLst>
        </xdr:cNvPr>
        <xdr:cNvGrpSpPr/>
      </xdr:nvGrpSpPr>
      <xdr:grpSpPr>
        <a:xfrm>
          <a:off x="5543550" y="3943350"/>
          <a:ext cx="2352675" cy="956213"/>
          <a:chOff x="5953125" y="3810000"/>
          <a:chExt cx="2352675" cy="956213"/>
        </a:xfrm>
      </xdr:grpSpPr>
      <xdr:pic>
        <xdr:nvPicPr>
          <xdr:cNvPr id="26" name="Grafika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Bublina reči: Ovál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V reči Excelu – krok"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2110045"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 REČI EXCELU</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Druhé pole riadka sa niekedy zvykne nazývať aj sekundárne pole riadka.</a:t>
            </a:r>
          </a:p>
        </xdr:txBody>
      </xdr:sp>
    </xdr:grpSp>
    <xdr:clientData fLocksWithSheet="0"/>
  </xdr:twoCellAnchor>
</xdr:wsDr>
</file>

<file path=xl/drawings/drawing1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34</xdr:row>
      <xdr:rowOff>134125</xdr:rowOff>
    </xdr:to>
    <xdr:grpSp>
      <xdr:nvGrpSpPr>
        <xdr:cNvPr id="2" name="Skupina 1">
          <a:extLst>
            <a:ext uri="{FF2B5EF4-FFF2-40B4-BE49-F238E27FC236}">
              <a16:creationId xmlns:a16="http://schemas.microsoft.com/office/drawing/2014/main" id="{9C85796B-92D2-4935-9D7C-1B7D8DF135F2}"/>
            </a:ext>
          </a:extLst>
        </xdr:cNvPr>
        <xdr:cNvGrpSpPr/>
      </xdr:nvGrpSpPr>
      <xdr:grpSpPr>
        <a:xfrm>
          <a:off x="0" y="0"/>
          <a:ext cx="7781543" cy="6611125"/>
          <a:chOff x="0" y="0"/>
          <a:chExt cx="7781543" cy="6954025"/>
        </a:xfrm>
      </xdr:grpSpPr>
      <xdr:sp macro="" textlink="">
        <xdr:nvSpPr>
          <xdr:cNvPr id="3" name="txt_PopisHlavička" descr="Na ďalšom hárku pridáte druhé pole riadka. Urobíte to presunutím poľa Typ pod pole Kupujúci.">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Na ďalšom hárku pridáte druhý riadok poľa.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Urobíte to presunutím poľa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Typ</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pod pole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Kupujúci</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a:t>
            </a:r>
          </a:p>
        </xdr:txBody>
      </xdr:sp>
      <xdr:sp macro="" textlink="">
        <xdr:nvSpPr>
          <xdr:cNvPr id="4" name="txt_PopisPäta">
            <a:extLst>
              <a:ext uri="{FF2B5EF4-FFF2-40B4-BE49-F238E27FC236}">
                <a16:creationId xmlns:a16="http://schemas.microsoft.com/office/drawing/2014/main" id="{B4E80652-A5E7-4718-A52E-BD1821A95F7A}"/>
              </a:ext>
            </a:extLst>
          </xdr:cNvPr>
          <xdr:cNvSpPr txBox="1"/>
        </xdr:nvSpPr>
        <xdr:spPr>
          <a:xfrm>
            <a:off x="0" y="628651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9B0D9D53-B54E-4C12-8059-B8B7B32E2019}"/>
              </a:ext>
            </a:extLst>
          </xdr:cNvPr>
          <xdr:cNvSpPr/>
        </xdr:nvSpPr>
        <xdr:spPr>
          <a:xfrm>
            <a:off x="62611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4</xdr:col>
      <xdr:colOff>214121</xdr:colOff>
      <xdr:row>5</xdr:row>
      <xdr:rowOff>106184</xdr:rowOff>
    </xdr:from>
    <xdr:to>
      <xdr:col>8</xdr:col>
      <xdr:colOff>252220</xdr:colOff>
      <xdr:row>30</xdr:row>
      <xdr:rowOff>17641</xdr:rowOff>
    </xdr:to>
    <xdr:pic>
      <xdr:nvPicPr>
        <xdr:cNvPr id="8" name="Obrázok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52521" y="1058684"/>
          <a:ext cx="2476499" cy="4673957"/>
        </a:xfrm>
        <a:prstGeom prst="rect">
          <a:avLst/>
        </a:prstGeom>
      </xdr:spPr>
    </xdr:pic>
    <xdr:clientData/>
  </xdr:twoCellAnchor>
</xdr:wsDr>
</file>

<file path=xl/drawings/drawing1513.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1243615</xdr:colOff>
      <xdr:row>10</xdr:row>
      <xdr:rowOff>55140</xdr:rowOff>
    </xdr:to>
    <xdr:sp macro="" textlink="" fLocksText="0">
      <xdr:nvSpPr>
        <xdr:cNvPr id="4" name="txt_Cvičenie1" descr="Kliknite do kontingenčnej tabuľky uvedenej nižšie.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Kliknite do kontingenčnej tabuľky uvedenej nižšie. </a:t>
          </a:r>
        </a:p>
      </xdr:txBody>
    </xdr:sp>
    <xdr:clientData/>
  </xdr:twoCellAnchor>
  <xdr:twoCellAnchor editAs="absolute">
    <xdr:from>
      <xdr:col>2</xdr:col>
      <xdr:colOff>284752</xdr:colOff>
      <xdr:row>3</xdr:row>
      <xdr:rowOff>17039</xdr:rowOff>
    </xdr:from>
    <xdr:to>
      <xdr:col>3</xdr:col>
      <xdr:colOff>876300</xdr:colOff>
      <xdr:row>11</xdr:row>
      <xdr:rowOff>161924</xdr:rowOff>
    </xdr:to>
    <xdr:sp macro="" textlink="" fLocksText="0">
      <xdr:nvSpPr>
        <xdr:cNvPr id="5" name="txt_Cvičenie2" descr="Vidíte napravo zoznam polí kontingenčnej tabuľky? Výborne! (Ak ho nevidíte, kliknite pravým tlačidlom myši na kontingenčnú tabuľku nižšie a vyberte položku Zobraziť zoznam polí).">
          <a:extLst>
            <a:ext uri="{FF2B5EF4-FFF2-40B4-BE49-F238E27FC236}">
              <a16:creationId xmlns:a16="http://schemas.microsoft.com/office/drawing/2014/main" id="{F38FFA2B-FC33-4C8B-908F-38EE2B322033}"/>
            </a:ext>
          </a:extLst>
        </xdr:cNvPr>
        <xdr:cNvSpPr txBox="1"/>
      </xdr:nvSpPr>
      <xdr:spPr>
        <a:xfrm>
          <a:off x="2256427" y="588539"/>
          <a:ext cx="1582148" cy="166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kliknite pravým tlačidlom myši na kontingenčnú</a:t>
          </a:r>
          <a:r>
            <a:rPr lang="en-US" sz="1000" b="0" i="0" kern="1200" baseline="0">
              <a:solidFill>
                <a:schemeClr val="dk1"/>
              </a:solidFill>
              <a:effectLst/>
              <a:latin typeface="Segoe UI" panose="020B0502040204020203" pitchFamily="34" charset="0"/>
              <a:ea typeface="+mn-ea"/>
              <a:cs typeface="Segoe UI" panose="020B0502040204020203" pitchFamily="34" charset="0"/>
            </a:rPr>
            <a:t> </a:t>
          </a:r>
          <a:r>
            <a:rPr lang="sk" sz="1000" b="0" i="0" kern="1200" baseline="0">
              <a:solidFill>
                <a:schemeClr val="dk1"/>
              </a:solidFill>
              <a:effectLst/>
              <a:latin typeface="Segoe UI" panose="020B0502040204020203" pitchFamily="34" charset="0"/>
              <a:ea typeface="+mn-ea"/>
              <a:cs typeface="Segoe UI" panose="020B0502040204020203" pitchFamily="34" charset="0"/>
            </a:rPr>
            <a:t>tabuľku nižšie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44426</xdr:colOff>
      <xdr:row>3</xdr:row>
      <xdr:rowOff>17040</xdr:rowOff>
    </xdr:from>
    <xdr:to>
      <xdr:col>6</xdr:col>
      <xdr:colOff>295275</xdr:colOff>
      <xdr:row>10</xdr:row>
      <xdr:rowOff>55140</xdr:rowOff>
    </xdr:to>
    <xdr:sp macro="" textlink="" fLocksText="0">
      <xdr:nvSpPr>
        <xdr:cNvPr id="6" name="txt_Cvičenie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283051" y="588540"/>
          <a:ext cx="16129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zozname pol</a:t>
          </a:r>
          <a:r>
            <a:rPr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ia</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kontingenčnej tabuľky presuňte pole </a:t>
          </a:r>
          <a:r>
            <a:rPr lang="s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nadol a umiestnite ho do oblasti </a:t>
          </a:r>
          <a:r>
            <a:rPr lang="s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Kupujúci</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(Tak ako sme vám ukázali na predchádzajúcom hárku.)</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Cvičenie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1301048</xdr:colOff>
      <xdr:row>3</xdr:row>
      <xdr:rowOff>17040</xdr:rowOff>
    </xdr:from>
    <xdr:to>
      <xdr:col>2</xdr:col>
      <xdr:colOff>313877</xdr:colOff>
      <xdr:row>5</xdr:row>
      <xdr:rowOff>10944</xdr:rowOff>
    </xdr:to>
    <xdr:sp macro="" textlink="" fLocksText="0">
      <xdr:nvSpPr>
        <xdr:cNvPr id="8" name="shp_Cvičenie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954386</xdr:colOff>
      <xdr:row>3</xdr:row>
      <xdr:rowOff>17040</xdr:rowOff>
    </xdr:from>
    <xdr:to>
      <xdr:col>4</xdr:col>
      <xdr:colOff>52940</xdr:colOff>
      <xdr:row>5</xdr:row>
      <xdr:rowOff>10944</xdr:rowOff>
    </xdr:to>
    <xdr:sp macro="" textlink="" fLocksText="0">
      <xdr:nvSpPr>
        <xdr:cNvPr id="9" name="shp_Cvičenie3" descr="3">
          <a:extLst>
            <a:ext uri="{FF2B5EF4-FFF2-40B4-BE49-F238E27FC236}">
              <a16:creationId xmlns:a16="http://schemas.microsoft.com/office/drawing/2014/main" id="{2D576952-5C20-43B5-B53D-5CD389DAE293}"/>
            </a:ext>
          </a:extLst>
        </xdr:cNvPr>
        <xdr:cNvSpPr/>
      </xdr:nvSpPr>
      <xdr:spPr>
        <a:xfrm>
          <a:off x="39166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CvičenieHlavička" descr="Cvičenie">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1574</xdr:rowOff>
    </xdr:from>
    <xdr:to>
      <xdr:col>9</xdr:col>
      <xdr:colOff>352043</xdr:colOff>
      <xdr:row>42</xdr:row>
      <xdr:rowOff>62661</xdr:rowOff>
    </xdr:to>
    <xdr:sp macro="" textlink="" fLocksText="0">
      <xdr:nvSpPr>
        <xdr:cNvPr id="17" name="txt_CvičeniePäta" descr="Päta cvičenia">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7</xdr:col>
      <xdr:colOff>50800</xdr:colOff>
      <xdr:row>39</xdr:row>
      <xdr:rowOff>150672</xdr:rowOff>
    </xdr:from>
    <xdr:to>
      <xdr:col>9</xdr:col>
      <xdr:colOff>38608</xdr:colOff>
      <xdr:row>41</xdr:row>
      <xdr:rowOff>107238</xdr:rowOff>
    </xdr:to>
    <xdr:sp macro="" textlink="" fLocksText="0">
      <xdr:nvSpPr>
        <xdr:cNvPr id="19"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304800</xdr:colOff>
      <xdr:row>39</xdr:row>
      <xdr:rowOff>150672</xdr:rowOff>
    </xdr:from>
    <xdr:to>
      <xdr:col>1</xdr:col>
      <xdr:colOff>902208</xdr:colOff>
      <xdr:row>41</xdr:row>
      <xdr:rowOff>107238</xdr:rowOff>
    </xdr:to>
    <xdr:sp macro="" textlink="" fLocksText="0">
      <xdr:nvSpPr>
        <xdr:cNvPr id="20"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16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51060</xdr:colOff>
      <xdr:row>35</xdr:row>
      <xdr:rowOff>88096</xdr:rowOff>
    </xdr:to>
    <xdr:grpSp>
      <xdr:nvGrpSpPr>
        <xdr:cNvPr id="2" name="grp_Popis">
          <a:extLst>
            <a:ext uri="{FF2B5EF4-FFF2-40B4-BE49-F238E27FC236}">
              <a16:creationId xmlns:a16="http://schemas.microsoft.com/office/drawing/2014/main" id="{D04239AE-849A-4879-AECB-4328A5C50AA6}"/>
            </a:ext>
          </a:extLst>
        </xdr:cNvPr>
        <xdr:cNvGrpSpPr/>
      </xdr:nvGrpSpPr>
      <xdr:grpSpPr>
        <a:xfrm>
          <a:off x="0" y="1"/>
          <a:ext cx="7766310" cy="6898470"/>
          <a:chOff x="0" y="0"/>
          <a:chExt cx="7796782" cy="7072294"/>
        </a:xfrm>
      </xdr:grpSpPr>
      <xdr:sp macro="" textlink="">
        <xdr:nvSpPr>
          <xdr:cNvPr id="3" name="txt_PopisHlavička" descr="Ak potrebujete kontingenčnú tabuľku zjednodušiť, môžete údaje pre druhé pole riadka zbaliť, aby vám nezavadzali.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Ak potrebujete kontingenčnú tabuľku zjednodušiť,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môžete údaje pre druhé pole riadka zbaliť, aby vám nezavadzali. </a:t>
            </a:r>
            <a:endParaRPr lang="en-US" sz="1350" baseline="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DD3EA9D1-602D-4BA0-B350-2EB6D0C765ED}"/>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9BD4D293-2DAD-4AF1-A5E5-287318C083F6}"/>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3</xdr:col>
      <xdr:colOff>434341</xdr:colOff>
      <xdr:row>7</xdr:row>
      <xdr:rowOff>84720</xdr:rowOff>
    </xdr:from>
    <xdr:to>
      <xdr:col>5</xdr:col>
      <xdr:colOff>1010980</xdr:colOff>
      <xdr:row>14</xdr:row>
      <xdr:rowOff>9071</xdr:rowOff>
    </xdr:to>
    <xdr:sp macro="" textlink="">
      <xdr:nvSpPr>
        <xdr:cNvPr id="8" name="shp_ZakrivenáŠípka">
          <a:extLst>
            <a:ext uri="{FF2B5EF4-FFF2-40B4-BE49-F238E27FC236}">
              <a16:creationId xmlns:a16="http://schemas.microsoft.com/office/drawing/2014/main" id="{4989D1F3-5CEE-4D37-8158-5129DD35A9C2}"/>
            </a:ext>
          </a:extLst>
        </xdr:cNvPr>
        <xdr:cNvSpPr/>
      </xdr:nvSpPr>
      <xdr:spPr>
        <a:xfrm rot="6868305" flipV="1">
          <a:off x="3008385" y="844426"/>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2</xdr:col>
      <xdr:colOff>123825</xdr:colOff>
      <xdr:row>6</xdr:row>
      <xdr:rowOff>14953</xdr:rowOff>
    </xdr:from>
    <xdr:to>
      <xdr:col>4</xdr:col>
      <xdr:colOff>333375</xdr:colOff>
      <xdr:row>13</xdr:row>
      <xdr:rowOff>95246</xdr:rowOff>
    </xdr:to>
    <xdr:grpSp>
      <xdr:nvGrpSpPr>
        <xdr:cNvPr id="9" name="VYSKÚŠAJTE TOTO">
          <a:extLst>
            <a:ext uri="{FF2B5EF4-FFF2-40B4-BE49-F238E27FC236}">
              <a16:creationId xmlns:a16="http://schemas.microsoft.com/office/drawing/2014/main" id="{B3944B66-B77B-4AA4-AC72-1130B2B4A461}"/>
            </a:ext>
          </a:extLst>
        </xdr:cNvPr>
        <xdr:cNvGrpSpPr/>
      </xdr:nvGrpSpPr>
      <xdr:grpSpPr>
        <a:xfrm>
          <a:off x="1343025" y="1205578"/>
          <a:ext cx="2209800" cy="1509043"/>
          <a:chOff x="937676" y="1157953"/>
          <a:chExt cx="1497702" cy="1509043"/>
        </a:xfrm>
      </xdr:grpSpPr>
      <xdr:sp macro="" textlink="">
        <xdr:nvSpPr>
          <xdr:cNvPr id="10" name="Vyskúšajte – krok"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61292"/>
            <a:ext cx="1200615"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VYSKÚŠAJTE TOTO</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Kliknutím na znamienko mínus zbalíte údaje pre otca tak, aby nezavadzali. Kliknutím na znamienko plus ich potom môžete znova zobraziť.</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Vyskúšajte – kadička">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37676" y="1157953"/>
            <a:ext cx="306736" cy="390040"/>
          </a:xfrm>
          <a:prstGeom prst="rect">
            <a:avLst/>
          </a:prstGeom>
        </xdr:spPr>
      </xdr:pic>
    </xdr:grpSp>
    <xdr:clientData/>
  </xdr:twoCellAnchor>
</xdr:wsDr>
</file>

<file path=xl/drawings/drawing172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514731</xdr:colOff>
      <xdr:row>35</xdr:row>
      <xdr:rowOff>82381</xdr:rowOff>
    </xdr:to>
    <xdr:grpSp>
      <xdr:nvGrpSpPr>
        <xdr:cNvPr id="2" name="grp_Popis">
          <a:extLst>
            <a:ext uri="{FF2B5EF4-FFF2-40B4-BE49-F238E27FC236}">
              <a16:creationId xmlns:a16="http://schemas.microsoft.com/office/drawing/2014/main" id="{0AAF3A41-6306-4C2C-A170-766474D6D124}"/>
            </a:ext>
          </a:extLst>
        </xdr:cNvPr>
        <xdr:cNvGrpSpPr/>
      </xdr:nvGrpSpPr>
      <xdr:grpSpPr>
        <a:xfrm>
          <a:off x="0" y="1"/>
          <a:ext cx="7763256" cy="6892755"/>
          <a:chOff x="0" y="0"/>
          <a:chExt cx="7743382" cy="7072294"/>
        </a:xfrm>
      </xdr:grpSpPr>
      <xdr:sp macro="" textlink="">
        <xdr:nvSpPr>
          <xdr:cNvPr id="3" name="txt_PopisHlavička" descr="Celé druhé pole riadka môžete rozbaliť alebo zbaliť a tak kontingenčnú tabuľku ešte viac zjednodušiť.">
            <a:extLst>
              <a:ext uri="{FF2B5EF4-FFF2-40B4-BE49-F238E27FC236}">
                <a16:creationId xmlns:a16="http://schemas.microsoft.com/office/drawing/2014/main" id="{D4C257B5-8DD3-4535-BE45-FCB39EAE134D}"/>
              </a:ext>
            </a:extLst>
          </xdr:cNvPr>
          <xdr:cNvSpPr txBox="1"/>
        </xdr:nvSpPr>
        <xdr:spPr>
          <a:xfrm flipH="1">
            <a:off x="0" y="0"/>
            <a:ext cx="77433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Celé druhé pole riadka môžete rozbaliť </a:t>
            </a:r>
            <a:r>
              <a:rPr lang="sk-SK" sz="1350" b="0" i="0" u="none" strike="noStrike" kern="1200" baseline="0">
                <a:solidFill>
                  <a:schemeClr val="dk1"/>
                </a:solidFill>
                <a:latin typeface="Segoe UI Semibold" panose="020B0702040204020203" pitchFamily="34" charset="0"/>
                <a:ea typeface="+mn-ea"/>
                <a:cs typeface="Segoe UI Semibold" panose="020B0702040204020203" pitchFamily="34" charset="0"/>
              </a:rPr>
              <a:t>alebo zbaliť </a:t>
            </a:r>
            <a:r>
              <a:rPr lang="sk-SK" sz="1350" b="0" i="0" u="none" strike="noStrike" kern="1200" baseline="0">
                <a:solidFill>
                  <a:schemeClr val="dk1"/>
                </a:solidFill>
                <a:latin typeface="Segoe UI Light" panose="020B0502040204020203" pitchFamily="34" charset="0"/>
                <a:ea typeface="+mn-ea"/>
                <a:cs typeface="Segoe UI Light" panose="020B0502040204020203" pitchFamily="34" charset="0"/>
              </a:rPr>
              <a:t>a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tak kontingenčnú tabuľku ešte viac zjednodušiť.</a:t>
            </a:r>
            <a:endParaRPr lang="en-US" sz="1350" baseline="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F7252FBD-A0E8-4288-9E2B-BF48DD7211F3}"/>
              </a:ext>
            </a:extLst>
          </xdr:cNvPr>
          <xdr:cNvSpPr txBox="1"/>
        </xdr:nvSpPr>
        <xdr:spPr>
          <a:xfrm>
            <a:off x="0" y="6393925"/>
            <a:ext cx="7743382"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3948D346-727E-4348-AF11-3025C3022329}"/>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3</xdr:col>
      <xdr:colOff>636271</xdr:colOff>
      <xdr:row>7</xdr:row>
      <xdr:rowOff>82815</xdr:rowOff>
    </xdr:from>
    <xdr:to>
      <xdr:col>5</xdr:col>
      <xdr:colOff>1155760</xdr:colOff>
      <xdr:row>13</xdr:row>
      <xdr:rowOff>165281</xdr:rowOff>
    </xdr:to>
    <xdr:sp macro="" textlink="">
      <xdr:nvSpPr>
        <xdr:cNvPr id="8" name="shp_ZakrivenáŠípka">
          <a:extLst>
            <a:ext uri="{FF2B5EF4-FFF2-40B4-BE49-F238E27FC236}">
              <a16:creationId xmlns:a16="http://schemas.microsoft.com/office/drawing/2014/main" id="{C0010A82-48DB-4D21-AAC7-FDC8A1EE0619}"/>
            </a:ext>
          </a:extLst>
        </xdr:cNvPr>
        <xdr:cNvSpPr/>
      </xdr:nvSpPr>
      <xdr:spPr>
        <a:xfrm rot="6868305" flipV="1">
          <a:off x="3255083" y="826328"/>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215445</xdr:colOff>
      <xdr:row>5</xdr:row>
      <xdr:rowOff>164982</xdr:rowOff>
    </xdr:from>
    <xdr:to>
      <xdr:col>4</xdr:col>
      <xdr:colOff>381000</xdr:colOff>
      <xdr:row>16</xdr:row>
      <xdr:rowOff>123823</xdr:rowOff>
    </xdr:to>
    <xdr:grpSp>
      <xdr:nvGrpSpPr>
        <xdr:cNvPr id="9" name="VYSKÚŠAJTE">
          <a:extLst>
            <a:ext uri="{FF2B5EF4-FFF2-40B4-BE49-F238E27FC236}">
              <a16:creationId xmlns:a16="http://schemas.microsoft.com/office/drawing/2014/main" id="{040B352E-1578-4F47-8FC8-32337F65CC4B}"/>
            </a:ext>
          </a:extLst>
        </xdr:cNvPr>
        <xdr:cNvGrpSpPr/>
      </xdr:nvGrpSpPr>
      <xdr:grpSpPr>
        <a:xfrm>
          <a:off x="1463220" y="1117482"/>
          <a:ext cx="2175330" cy="2197216"/>
          <a:chOff x="8852603" y="8270499"/>
          <a:chExt cx="2336889" cy="2024289"/>
        </a:xfrm>
      </xdr:grpSpPr>
      <xdr:sp macro="" textlink="">
        <xdr:nvSpPr>
          <xdr:cNvPr id="10" name="Vyskúšajte – krok"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499"/>
            <a:ext cx="2055003" cy="202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AKO NA TO</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Kliknite pravým tlačidlom myši na položku Otec a potom na možnosti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R</a:t>
            </a:r>
            <a:r>
              <a:rPr lang="sk" sz="1100" b="1" kern="0">
                <a:solidFill>
                  <a:sysClr val="windowText" lastClr="000000"/>
                </a:solidFill>
                <a:latin typeface="Calibri" panose="020F0502020204030204" pitchFamily="34" charset="0"/>
                <a:ea typeface="Segoe UI" pitchFamily="34" charset="0"/>
                <a:cs typeface="Calibri" panose="020F0502020204030204" pitchFamily="34" charset="0"/>
              </a:rPr>
              <a:t>ozbaliť alebo zbaliť </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&gt; </a:t>
            </a:r>
            <a:r>
              <a:rPr lang="sk" sz="1100" b="1" kern="0">
                <a:solidFill>
                  <a:sysClr val="windowText" lastClr="000000"/>
                </a:solidFill>
                <a:latin typeface="Calibri" panose="020F0502020204030204" pitchFamily="34" charset="0"/>
                <a:ea typeface="Segoe UI" pitchFamily="34" charset="0"/>
                <a:cs typeface="Calibri" panose="020F0502020204030204" pitchFamily="34" charset="0"/>
              </a:rPr>
              <a:t>Zbaliť celé pole</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kern="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Ak chcete údaje znova zobraziť, postup zopakujte, ale teraz kliknite na možnosť </a:t>
            </a:r>
            <a:r>
              <a:rPr lang="sk" sz="1100" b="1" kern="0">
                <a:solidFill>
                  <a:sysClr val="windowText" lastClr="000000"/>
                </a:solidFill>
                <a:latin typeface="Calibri" panose="020F0502020204030204" pitchFamily="34" charset="0"/>
                <a:ea typeface="Segoe UI" pitchFamily="34" charset="0"/>
                <a:cs typeface="Calibri" panose="020F0502020204030204" pitchFamily="34" charset="0"/>
              </a:rPr>
              <a:t>Rozbaliť celé pole</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Vyskúšajte – kadička">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132080</xdr:colOff>
      <xdr:row>3</xdr:row>
      <xdr:rowOff>1498918</xdr:rowOff>
    </xdr:from>
    <xdr:to>
      <xdr:col>0</xdr:col>
      <xdr:colOff>1771650</xdr:colOff>
      <xdr:row>3</xdr:row>
      <xdr:rowOff>2232343</xdr:rowOff>
    </xdr:to>
    <xdr:pic>
      <xdr:nvPicPr>
        <xdr:cNvPr id="2" name="Logo" descr="Logo Excelu">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4127818"/>
          <a:ext cx="1639570" cy="733425"/>
        </a:xfrm>
        <a:prstGeom prst="rect">
          <a:avLst/>
        </a:prstGeom>
      </xdr:spPr>
    </xdr:pic>
    <xdr:clientData/>
  </xdr:twoCellAnchor>
  <xdr:absoluteAnchor>
    <xdr:pos x="6381750" y="4362450"/>
    <xdr:ext cx="1170432" cy="514350"/>
    <xdr:sp macro="" textlink="">
      <xdr:nvSpPr>
        <xdr:cNvPr id="3" name="Tlačidlo Ďalej" descr="Navigačné prepojenie na nasledujúci krok">
          <a:hlinkClick xmlns:r="http://schemas.openxmlformats.org/officeDocument/2006/relationships" r:id="rId2" tooltip="Kliknutím sem prejdete na nasledujúci hárok."/>
          <a:extLst>
            <a:ext uri="{FF2B5EF4-FFF2-40B4-BE49-F238E27FC236}">
              <a16:creationId xmlns:a16="http://schemas.microsoft.com/office/drawing/2014/main" id="{D75312FC-5F0D-47E9-8C47-A0CEBE5C0BE5}"/>
            </a:ext>
          </a:extLst>
        </xdr:cNvPr>
        <xdr:cNvSpPr/>
      </xdr:nvSpPr>
      <xdr:spPr>
        <a:xfrm>
          <a:off x="6381750" y="43624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Začať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276849</xdr:colOff>
      <xdr:row>3</xdr:row>
      <xdr:rowOff>1283970</xdr:rowOff>
    </xdr:from>
    <xdr:to>
      <xdr:col>4</xdr:col>
      <xdr:colOff>333374</xdr:colOff>
      <xdr:row>4</xdr:row>
      <xdr:rowOff>161925</xdr:rowOff>
    </xdr:to>
    <xdr:sp macro="" textlink="">
      <xdr:nvSpPr>
        <xdr:cNvPr id="5" name="Dobre vedieť – kroky"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220699" y="3912870"/>
          <a:ext cx="1542425" cy="1287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Segoe UI Light" panose="020B0502040204020203" pitchFamily="34" charset="0"/>
            </a:rPr>
            <a:t>DOBRE VEDIEŤ</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 sz="1100" b="0" i="0" kern="1200" baseline="0">
              <a:solidFill>
                <a:schemeClr val="dk1"/>
              </a:solidFill>
              <a:effectLst/>
              <a:latin typeface="+mn-lt"/>
              <a:ea typeface="+mn-ea"/>
              <a:cs typeface="+mn-cs"/>
            </a:rPr>
            <a:t>Absolvovali ste už prvý kurz? Ak nie, prejdite na položky </a:t>
          </a:r>
          <a:r>
            <a:rPr lang="sk" sz="1100" b="1" i="0" kern="1200" baseline="0">
              <a:solidFill>
                <a:schemeClr val="dk1"/>
              </a:solidFill>
              <a:effectLst/>
              <a:latin typeface="+mn-lt"/>
              <a:ea typeface="+mn-ea"/>
              <a:cs typeface="+mn-cs"/>
            </a:rPr>
            <a:t>Súbor</a:t>
          </a:r>
          <a:r>
            <a:rPr lang="sk" sz="1100" b="0" i="0" kern="1200" baseline="0">
              <a:solidFill>
                <a:schemeClr val="dk1"/>
              </a:solidFill>
              <a:effectLst/>
              <a:latin typeface="+mn-lt"/>
              <a:ea typeface="+mn-ea"/>
              <a:cs typeface="+mn-cs"/>
            </a:rPr>
            <a:t> &gt; </a:t>
          </a:r>
          <a:r>
            <a:rPr lang="sk" sz="1100" b="1" i="0" kern="1200" baseline="0">
              <a:solidFill>
                <a:schemeClr val="dk1"/>
              </a:solidFill>
              <a:effectLst/>
              <a:latin typeface="+mn-lt"/>
              <a:ea typeface="+mn-ea"/>
              <a:cs typeface="+mn-cs"/>
            </a:rPr>
            <a:t>Nové</a:t>
          </a:r>
          <a:r>
            <a:rPr lang="sk" sz="1100" b="0" i="0" kern="1200" baseline="0">
              <a:solidFill>
                <a:schemeClr val="dk1"/>
              </a:solidFill>
              <a:effectLst/>
              <a:latin typeface="+mn-lt"/>
              <a:ea typeface="+mn-ea"/>
              <a:cs typeface="+mn-cs"/>
            </a:rPr>
            <a:t> a nájdite šablónu </a:t>
          </a:r>
          <a:r>
            <a:rPr lang="en-US" sz="1100" b="1" i="1" kern="1200" baseline="0">
              <a:solidFill>
                <a:schemeClr val="dk1"/>
              </a:solidFill>
              <a:effectLst/>
              <a:latin typeface="+mn-lt"/>
              <a:ea typeface="+mn-ea"/>
              <a:cs typeface="+mn-cs"/>
            </a:rPr>
            <a:t>Kurz o kontingenčných tabuľkách</a:t>
          </a:r>
          <a:r>
            <a:rPr lang="sk" sz="1100" b="0" i="0" kern="1200" baseline="0">
              <a:solidFill>
                <a:schemeClr val="dk1"/>
              </a:solidFill>
              <a:effectLst/>
              <a:latin typeface="+mn-lt"/>
              <a:ea typeface="+mn-ea"/>
              <a:cs typeface="+mn-cs"/>
            </a:rPr>
            <a:t>.</a:t>
          </a:r>
          <a:endParaRPr lang="en-US" sz="1100" b="0" i="0">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Grafika 2" descr="Sova">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99631</xdr:colOff>
      <xdr:row>23</xdr:row>
      <xdr:rowOff>25044</xdr:rowOff>
    </xdr:to>
    <xdr:grpSp>
      <xdr:nvGrpSpPr>
        <xdr:cNvPr id="2" name="grp_Popis">
          <a:extLst>
            <a:ext uri="{FF2B5EF4-FFF2-40B4-BE49-F238E27FC236}">
              <a16:creationId xmlns:a16="http://schemas.microsoft.com/office/drawing/2014/main" id="{228E74BD-508C-47CA-9143-FC8B437676FC}"/>
            </a:ext>
          </a:extLst>
        </xdr:cNvPr>
        <xdr:cNvGrpSpPr/>
      </xdr:nvGrpSpPr>
      <xdr:grpSpPr>
        <a:xfrm>
          <a:off x="0" y="0"/>
          <a:ext cx="7767256" cy="4444644"/>
          <a:chOff x="0" y="0"/>
          <a:chExt cx="7781543" cy="4721011"/>
        </a:xfrm>
      </xdr:grpSpPr>
      <xdr:sp macro="" textlink="">
        <xdr:nvSpPr>
          <xdr:cNvPr id="3" name="txt_PopisHlavička" descr="Môžete mať aj viac polí stĺpcov. Tiež môžu byť zbalené alebo rozbalené.">
            <a:extLst>
              <a:ext uri="{FF2B5EF4-FFF2-40B4-BE49-F238E27FC236}">
                <a16:creationId xmlns:a16="http://schemas.microsoft.com/office/drawing/2014/main" id="{687B42ED-31E4-49D0-AEDE-1A8A2222D47B}"/>
              </a:ext>
            </a:extLst>
          </xdr:cNvPr>
          <xdr:cNvSpPr txBox="1"/>
        </xdr:nvSpPr>
        <xdr:spPr>
          <a:xfrm flipH="1">
            <a:off x="0" y="0"/>
            <a:ext cx="777753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Môžete mať aj viac polí stĺpcov.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Tieto polia stĺpcov sa tiež dajú zbaliť alebo rozbaliť.</a:t>
            </a:r>
          </a:p>
        </xdr:txBody>
      </xdr:sp>
      <xdr:sp macro="" textlink="">
        <xdr:nvSpPr>
          <xdr:cNvPr id="11" name="txt_PopisPäta">
            <a:extLst>
              <a:ext uri="{FF2B5EF4-FFF2-40B4-BE49-F238E27FC236}">
                <a16:creationId xmlns:a16="http://schemas.microsoft.com/office/drawing/2014/main" id="{0997C406-7E2E-4094-B2D1-FD3E94728F81}"/>
              </a:ext>
            </a:extLst>
          </xdr:cNvPr>
          <xdr:cNvSpPr txBox="1"/>
        </xdr:nvSpPr>
        <xdr:spPr>
          <a:xfrm>
            <a:off x="0" y="4053500"/>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9C4AC8DC-A463-4BA1-B0B6-B6CCE60F644A}"/>
              </a:ext>
            </a:extLst>
          </xdr:cNvPr>
          <xdr:cNvSpPr/>
        </xdr:nvSpPr>
        <xdr:spPr>
          <a:xfrm>
            <a:off x="6261100"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13"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1</xdr:col>
      <xdr:colOff>1162050</xdr:colOff>
      <xdr:row>4</xdr:row>
      <xdr:rowOff>117355</xdr:rowOff>
    </xdr:from>
    <xdr:to>
      <xdr:col>6</xdr:col>
      <xdr:colOff>842963</xdr:colOff>
      <xdr:row>10</xdr:row>
      <xdr:rowOff>104774</xdr:rowOff>
    </xdr:to>
    <xdr:grpSp>
      <xdr:nvGrpSpPr>
        <xdr:cNvPr id="8" name="VYSKÚŠAJTE TOTO">
          <a:extLst>
            <a:ext uri="{FF2B5EF4-FFF2-40B4-BE49-F238E27FC236}">
              <a16:creationId xmlns:a16="http://schemas.microsoft.com/office/drawing/2014/main" id="{0BE39F6C-3980-45FD-A194-D84E64F201B4}"/>
            </a:ext>
          </a:extLst>
        </xdr:cNvPr>
        <xdr:cNvGrpSpPr/>
      </xdr:nvGrpSpPr>
      <xdr:grpSpPr>
        <a:xfrm>
          <a:off x="1809750" y="869830"/>
          <a:ext cx="4433888" cy="1130419"/>
          <a:chOff x="1796000" y="907930"/>
          <a:chExt cx="4082832" cy="1198371"/>
        </a:xfrm>
      </xdr:grpSpPr>
      <xdr:sp macro="" textlink="">
        <xdr:nvSpPr>
          <xdr:cNvPr id="9" name="Vyskúšajte – krok"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0"/>
            <a:ext cx="3779842" cy="1198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VYSKÚŠAJTE TOTO</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Kliknite na znamienko mínus vedľa položky Strava a mesiace pod položkou Strava sa zbalia, aby nezavadzali. Kliknutím na znamienko plus mesiace znova zobrazíte. (Po kliknutí pravým tlačidlom myši môžete celé pole rozbaliť alebo zbaliť, ako ste to urobili na predchádzajúcom hárku.)</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Vyskúšajte – kadička">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96000" y="924061"/>
            <a:ext cx="342381" cy="391519"/>
          </a:xfrm>
          <a:prstGeom prst="rect">
            <a:avLst/>
          </a:prstGeom>
        </xdr:spPr>
      </xdr:pic>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352806</xdr:colOff>
      <xdr:row>3</xdr:row>
      <xdr:rowOff>158618</xdr:rowOff>
    </xdr:to>
    <xdr:sp macro="" textlink="">
      <xdr:nvSpPr>
        <xdr:cNvPr id="2" name="txt_PopisHlavička" descr="Zapamätajte si: Ak potrebujete ďalšie podrobnosti, môžete pridať viac polí riadkov alebo polí stĺpcov. V tomto príklade pracujeme s troma poľami riadkov.">
          <a:extLst>
            <a:ext uri="{FF2B5EF4-FFF2-40B4-BE49-F238E27FC236}">
              <a16:creationId xmlns:a16="http://schemas.microsoft.com/office/drawing/2014/main" id="{C011284B-B0F0-486C-A69F-0A38D408EE06}"/>
            </a:ext>
          </a:extLst>
        </xdr:cNvPr>
        <xdr:cNvSpPr txBox="1"/>
      </xdr:nvSpPr>
      <xdr:spPr>
        <a:xfrm>
          <a:off x="0" y="0"/>
          <a:ext cx="7763256"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Zapamätajte si: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Ak potrebujete ďalšie podrobnosti, môžete pridať viac polí riadkov alebo polí stĺpcov. V tomto príklade pracujeme s troma poľami riadkov.</a:t>
          </a:r>
          <a:endParaRPr lang="sq-AL" sz="135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67576</xdr:rowOff>
    </xdr:from>
    <xdr:to>
      <xdr:col>3</xdr:col>
      <xdr:colOff>1030342</xdr:colOff>
      <xdr:row>15</xdr:row>
      <xdr:rowOff>68127</xdr:rowOff>
    </xdr:to>
    <xdr:sp macro="" textlink="">
      <xdr:nvSpPr>
        <xdr:cNvPr id="3" name="shp_ZakrivenáŠípka">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533921</xdr:colOff>
      <xdr:row>7</xdr:row>
      <xdr:rowOff>161927</xdr:rowOff>
    </xdr:from>
    <xdr:to>
      <xdr:col>2</xdr:col>
      <xdr:colOff>733428</xdr:colOff>
      <xdr:row>9</xdr:row>
      <xdr:rowOff>83476</xdr:rowOff>
    </xdr:to>
    <xdr:sp macro="" textlink="">
      <xdr:nvSpPr>
        <xdr:cNvPr id="4" name="Text popisu 24" descr="Druhé pole riadka ">
          <a:extLst>
            <a:ext uri="{FF2B5EF4-FFF2-40B4-BE49-F238E27FC236}">
              <a16:creationId xmlns:a16="http://schemas.microsoft.com/office/drawing/2014/main" id="{FB102A7F-04E3-4C22-8B94-BE4F42F34EFB}"/>
            </a:ext>
          </a:extLst>
        </xdr:cNvPr>
        <xdr:cNvSpPr txBox="1"/>
      </xdr:nvSpPr>
      <xdr:spPr>
        <a:xfrm>
          <a:off x="533921" y="156210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Druhé pole riadka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669307</xdr:colOff>
      <xdr:row>9</xdr:row>
      <xdr:rowOff>87930</xdr:rowOff>
    </xdr:from>
    <xdr:to>
      <xdr:col>7</xdr:col>
      <xdr:colOff>438151</xdr:colOff>
      <xdr:row>18</xdr:row>
      <xdr:rowOff>133350</xdr:rowOff>
    </xdr:to>
    <xdr:sp macro="" textlink="">
      <xdr:nvSpPr>
        <xdr:cNvPr id="5" name="TIP OD ODBORNÍKOV"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5622307" y="1802430"/>
          <a:ext cx="2226294"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TIP OD ODBORNÍKOV</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To že máte možnosť pridať viacero polí, automaticky neznamená, že ich pridať musíte. V tomto</a:t>
          </a:r>
          <a:r>
            <a:rPr lang="s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príklade je to v poriadku. Niekedy </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však príliš veľa polí so všetkými zarážkami môže spôsobiť, že kontingenčná tabuľka bude pre ostatných neprehľadná.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37556</xdr:rowOff>
    </xdr:from>
    <xdr:to>
      <xdr:col>2</xdr:col>
      <xdr:colOff>733428</xdr:colOff>
      <xdr:row>11</xdr:row>
      <xdr:rowOff>151510</xdr:rowOff>
    </xdr:to>
    <xdr:sp macro="" textlink="">
      <xdr:nvSpPr>
        <xdr:cNvPr id="6" name="Text popisu 25" descr="Tretie pole riadka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Tretie pole riadka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9</xdr:row>
      <xdr:rowOff>181520</xdr:rowOff>
    </xdr:from>
    <xdr:to>
      <xdr:col>2</xdr:col>
      <xdr:colOff>1048492</xdr:colOff>
      <xdr:row>12</xdr:row>
      <xdr:rowOff>65586</xdr:rowOff>
    </xdr:to>
    <xdr:sp macro="" textlink="">
      <xdr:nvSpPr>
        <xdr:cNvPr id="7" name="shp_ZátvorkaSpodok">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25666</xdr:rowOff>
    </xdr:from>
    <xdr:to>
      <xdr:col>3</xdr:col>
      <xdr:colOff>1030342</xdr:colOff>
      <xdr:row>16</xdr:row>
      <xdr:rowOff>182</xdr:rowOff>
    </xdr:to>
    <xdr:sp macro="" textlink="">
      <xdr:nvSpPr>
        <xdr:cNvPr id="8" name="shp_ZakrivenáŠípka" descr="Šípka">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352425</xdr:colOff>
      <xdr:row>34</xdr:row>
      <xdr:rowOff>96012</xdr:rowOff>
    </xdr:to>
    <xdr:sp macro="" textlink="">
      <xdr:nvSpPr>
        <xdr:cNvPr id="9" name="txt_PopisPäta">
          <a:extLst>
            <a:ext uri="{FF2B5EF4-FFF2-40B4-BE49-F238E27FC236}">
              <a16:creationId xmlns:a16="http://schemas.microsoft.com/office/drawing/2014/main" id="{1321D1F8-A9D2-456B-8DD3-753C5F6F3447}"/>
            </a:ext>
          </a:extLst>
        </xdr:cNvPr>
        <xdr:cNvSpPr txBox="1"/>
      </xdr:nvSpPr>
      <xdr:spPr>
        <a:xfrm>
          <a:off x="0" y="5905500"/>
          <a:ext cx="7762875"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193675</xdr:colOff>
      <xdr:row>31</xdr:row>
      <xdr:rowOff>155448</xdr:rowOff>
    </xdr:from>
    <xdr:to>
      <xdr:col>7</xdr:col>
      <xdr:colOff>10033</xdr:colOff>
      <xdr:row>33</xdr:row>
      <xdr:rowOff>131064</xdr:rowOff>
    </xdr:to>
    <xdr:sp macro="" textlink="">
      <xdr:nvSpPr>
        <xdr:cNvPr id="10"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64589D57-8C0B-4591-9AA5-A837B1CFDA08}"/>
            </a:ext>
          </a:extLst>
        </xdr:cNvPr>
        <xdr:cNvSpPr/>
      </xdr:nvSpPr>
      <xdr:spPr>
        <a:xfrm>
          <a:off x="6213475"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Tip od odborníkov – sova">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62525" y="1914525"/>
          <a:ext cx="447377" cy="447377"/>
        </a:xfrm>
        <a:prstGeom prst="rect">
          <a:avLst/>
        </a:prstGeom>
      </xdr:spPr>
    </xdr:pic>
    <xdr:clientData/>
  </xdr:twoCellAnchor>
  <xdr:twoCellAnchor editAs="absolute">
    <xdr:from>
      <xdr:col>0</xdr:col>
      <xdr:colOff>533921</xdr:colOff>
      <xdr:row>6</xdr:row>
      <xdr:rowOff>142877</xdr:rowOff>
    </xdr:from>
    <xdr:to>
      <xdr:col>2</xdr:col>
      <xdr:colOff>733428</xdr:colOff>
      <xdr:row>8</xdr:row>
      <xdr:rowOff>64426</xdr:rowOff>
    </xdr:to>
    <xdr:sp macro="" textlink="">
      <xdr:nvSpPr>
        <xdr:cNvPr id="14" name="Text popisu 23" descr="Druhé pole riadka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sk" sz="1100" b="0" i="0" baseline="0">
              <a:effectLst/>
              <a:latin typeface="Calibri" panose="020F0502020204030204" pitchFamily="34" charset="0"/>
              <a:ea typeface="+mn-ea"/>
              <a:cs typeface="Calibri" panose="020F0502020204030204" pitchFamily="34" charset="0"/>
            </a:rPr>
            <a:t>Prvé pole riadka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0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552831</xdr:colOff>
      <xdr:row>3</xdr:row>
      <xdr:rowOff>158619</xdr:rowOff>
    </xdr:to>
    <xdr:sp macro="" textlink="">
      <xdr:nvSpPr>
        <xdr:cNvPr id="2" name="txt_PopisHlavička" descr="Ste pripravení na ďalšie cvičenie? Pozrite sa na údaje uvedené nižšie. Keď budete pripravení, prejdite na ďalší hárok a precvičte si, čo ste sa doteraz naučili.">
          <a:extLst>
            <a:ext uri="{FF2B5EF4-FFF2-40B4-BE49-F238E27FC236}">
              <a16:creationId xmlns:a16="http://schemas.microsoft.com/office/drawing/2014/main" id="{CCEE35F0-FCC2-4B95-A11B-3B4CB8D95751}"/>
            </a:ext>
          </a:extLst>
        </xdr:cNvPr>
        <xdr:cNvSpPr txBox="1"/>
      </xdr:nvSpPr>
      <xdr:spPr>
        <a:xfrm>
          <a:off x="0" y="0"/>
          <a:ext cx="7763256"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Ste pripravení na ďalšie cvičenie?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Pozrite sa na údaje uvedené nižšie. Keď budete pripravení, posuňte sa nadol a kliknite na položku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Ďalej</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aby ste si precvičili získané poznatky v praxi. </a:t>
          </a:r>
          <a:endParaRPr lang="en-US" sz="135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12873</xdr:colOff>
      <xdr:row>5</xdr:row>
      <xdr:rowOff>102720</xdr:rowOff>
    </xdr:from>
    <xdr:to>
      <xdr:col>8</xdr:col>
      <xdr:colOff>523875</xdr:colOff>
      <xdr:row>16</xdr:row>
      <xdr:rowOff>180975</xdr:rowOff>
    </xdr:to>
    <xdr:grpSp>
      <xdr:nvGrpSpPr>
        <xdr:cNvPr id="3" name="Skupina 2">
          <a:extLst>
            <a:ext uri="{FF2B5EF4-FFF2-40B4-BE49-F238E27FC236}">
              <a16:creationId xmlns:a16="http://schemas.microsoft.com/office/drawing/2014/main" id="{021840A9-BAB3-4E80-8046-39C0DD949DA0}"/>
            </a:ext>
          </a:extLst>
        </xdr:cNvPr>
        <xdr:cNvGrpSpPr/>
      </xdr:nvGrpSpPr>
      <xdr:grpSpPr>
        <a:xfrm>
          <a:off x="5394498" y="1055220"/>
          <a:ext cx="2339802" cy="2173755"/>
          <a:chOff x="3165648" y="1150470"/>
          <a:chExt cx="2339802" cy="2289602"/>
        </a:xfrm>
      </xdr:grpSpPr>
      <xdr:sp macro="" textlink="">
        <xdr:nvSpPr>
          <xdr:cNvPr id="4" name="Dôležité informácie – krok"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5" y="1303742"/>
            <a:ext cx="1535625" cy="2136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panose="020F0502020204030204" pitchFamily="34" charset="0"/>
              </a:rPr>
              <a:t>POZRITE SA SEM</a:t>
            </a:r>
          </a:p>
          <a:p>
            <a:pPr lvl="0" rtl="0">
              <a:defRPr/>
            </a:pP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Nemusíte čítať všetky riadky údajov. Stačí sa pozrieť na názvy polí v prvom riadku. Budete s nimi pracovať na ďalšom hárku. Keď budete pripravení, posuňte sa nadol a kliknite na položku </a:t>
            </a:r>
            <a:r>
              <a:rPr lang="sk" sz="1100" b="1" kern="0">
                <a:solidFill>
                  <a:sysClr val="windowText" lastClr="000000"/>
                </a:solidFill>
                <a:latin typeface="Calibri" panose="020F0502020204030204" pitchFamily="34" charset="0"/>
                <a:ea typeface="Segoe UI" pitchFamily="34" charset="0"/>
                <a:cs typeface="Calibri" panose="020F0502020204030204" pitchFamily="34" charset="0"/>
              </a:rPr>
              <a:t>Ďalej</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Lupa">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Šípka">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8</xdr:col>
      <xdr:colOff>542924</xdr:colOff>
      <xdr:row>59</xdr:row>
      <xdr:rowOff>96012</xdr:rowOff>
    </xdr:to>
    <xdr:sp macro="" textlink="">
      <xdr:nvSpPr>
        <xdr:cNvPr id="7" name="txt_PopisPäta">
          <a:extLst>
            <a:ext uri="{FF2B5EF4-FFF2-40B4-BE49-F238E27FC236}">
              <a16:creationId xmlns:a16="http://schemas.microsoft.com/office/drawing/2014/main" id="{B403A251-9EDF-4EB3-A0DF-53BE1751442B}"/>
            </a:ext>
          </a:extLst>
        </xdr:cNvPr>
        <xdr:cNvSpPr txBox="1"/>
      </xdr:nvSpPr>
      <xdr:spPr>
        <a:xfrm>
          <a:off x="0" y="10668000"/>
          <a:ext cx="7753349"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6</xdr:col>
      <xdr:colOff>231775</xdr:colOff>
      <xdr:row>56</xdr:row>
      <xdr:rowOff>155448</xdr:rowOff>
    </xdr:from>
    <xdr:to>
      <xdr:col>8</xdr:col>
      <xdr:colOff>219583</xdr:colOff>
      <xdr:row>58</xdr:row>
      <xdr:rowOff>131064</xdr:rowOff>
    </xdr:to>
    <xdr:sp macro="" textlink="">
      <xdr:nvSpPr>
        <xdr:cNvPr id="8" name="txt_PopisĎalej" descr="Ďalej">
          <a:hlinkClick xmlns:r="http://schemas.openxmlformats.org/officeDocument/2006/relationships" r:id="rId3" tooltip="Kliknutím sem prejdete na nasledujúci hárok."/>
          <a:extLst>
            <a:ext uri="{FF2B5EF4-FFF2-40B4-BE49-F238E27FC236}">
              <a16:creationId xmlns:a16="http://schemas.microsoft.com/office/drawing/2014/main" id="{8F0DDE7E-97D8-4996-BB35-E163C905E79D}"/>
            </a:ext>
          </a:extLst>
        </xdr:cNvPr>
        <xdr:cNvSpPr/>
      </xdr:nvSpPr>
      <xdr:spPr>
        <a:xfrm>
          <a:off x="62230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PopisSpäť" descr="Späť">
          <a:hlinkClick xmlns:r="http://schemas.openxmlformats.org/officeDocument/2006/relationships" r:id="rId4" tooltip="Kliknutím sem sa vrátite na predchádzajúci hárok."/>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214.xml><?xml version="1.0" encoding="utf-8"?>
<xdr:wsDr xmlns:xdr="http://schemas.openxmlformats.org/drawingml/2006/spreadsheetDrawing" xmlns:a="http://schemas.openxmlformats.org/drawingml/2006/main">
  <xdr:twoCellAnchor editAs="absolute">
    <xdr:from>
      <xdr:col>0</xdr:col>
      <xdr:colOff>481615</xdr:colOff>
      <xdr:row>3</xdr:row>
      <xdr:rowOff>7514</xdr:rowOff>
    </xdr:from>
    <xdr:to>
      <xdr:col>2</xdr:col>
      <xdr:colOff>9525</xdr:colOff>
      <xdr:row>10</xdr:row>
      <xdr:rowOff>104774</xdr:rowOff>
    </xdr:to>
    <xdr:sp macro="" textlink="" fLocksText="0">
      <xdr:nvSpPr>
        <xdr:cNvPr id="4" name="txt_Cvičenie1" descr="Kontingenčnú tabuľku nižšie sme vytvorili na základe údajov z predchádzajúceho hárka. Kliknite na ľubovoľné miesto v kontingenčnej tabuľke nižšie.">
          <a:extLst>
            <a:ext uri="{FF2B5EF4-FFF2-40B4-BE49-F238E27FC236}">
              <a16:creationId xmlns:a16="http://schemas.microsoft.com/office/drawing/2014/main" id="{72BF67E5-01C5-4639-BB90-719974573099}"/>
            </a:ext>
          </a:extLst>
        </xdr:cNvPr>
        <xdr:cNvSpPr txBox="1"/>
      </xdr:nvSpPr>
      <xdr:spPr>
        <a:xfrm>
          <a:off x="481615" y="579014"/>
          <a:ext cx="1451960" cy="1459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Kontingenčnú tabuľku nižšie sme vytvorili na základe údajov z predchádzajúceho hárka. Kliknite na ľubovoľné miesto v kontingenčnej tabuľke nižšie. </a:t>
          </a:r>
        </a:p>
      </xdr:txBody>
    </xdr:sp>
    <xdr:clientData/>
  </xdr:twoCellAnchor>
  <xdr:twoCellAnchor editAs="absolute">
    <xdr:from>
      <xdr:col>2</xdr:col>
      <xdr:colOff>322852</xdr:colOff>
      <xdr:row>3</xdr:row>
      <xdr:rowOff>7515</xdr:rowOff>
    </xdr:from>
    <xdr:to>
      <xdr:col>2</xdr:col>
      <xdr:colOff>2114550</xdr:colOff>
      <xdr:row>10</xdr:row>
      <xdr:rowOff>152400</xdr:rowOff>
    </xdr:to>
    <xdr:sp macro="" textlink="" fLocksText="0">
      <xdr:nvSpPr>
        <xdr:cNvPr id="5" name="txt_Cvičenie2" descr="Vidíte napravo zoznam polí kontingenčnej tabuľky? Výborne! (Ak ho nevidíte, kliknite pravým tlačidlom myši na kontingenčnú tabuľku nižšie a vyberte položku Zobraziť zoznam polí).">
          <a:extLst>
            <a:ext uri="{FF2B5EF4-FFF2-40B4-BE49-F238E27FC236}">
              <a16:creationId xmlns:a16="http://schemas.microsoft.com/office/drawing/2014/main" id="{29F2BD57-0DF2-4B3F-967F-0A8110FCAE3E}"/>
            </a:ext>
          </a:extLst>
        </xdr:cNvPr>
        <xdr:cNvSpPr txBox="1"/>
      </xdr:nvSpPr>
      <xdr:spPr>
        <a:xfrm>
          <a:off x="2246902" y="579015"/>
          <a:ext cx="1791698"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sk" sz="1000" b="0" i="0" kern="1200" baseline="0">
              <a:solidFill>
                <a:schemeClr val="dk1"/>
              </a:solidFill>
              <a:effectLst/>
              <a:latin typeface="Segoe UI" panose="020B0502040204020203" pitchFamily="34" charset="0"/>
              <a:ea typeface="+mn-ea"/>
              <a:cs typeface="Segoe UI" panose="020B0502040204020203" pitchFamily="34" charset="0"/>
            </a:rPr>
            <a:t>kliknite pravým tlačidlom myši na kontingenčnú tabuľku nižšie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58714</xdr:colOff>
      <xdr:row>3</xdr:row>
      <xdr:rowOff>7515</xdr:rowOff>
    </xdr:from>
    <xdr:to>
      <xdr:col>8</xdr:col>
      <xdr:colOff>333375</xdr:colOff>
      <xdr:row>11</xdr:row>
      <xdr:rowOff>95250</xdr:rowOff>
    </xdr:to>
    <xdr:sp macro="" textlink="" fLocksText="0">
      <xdr:nvSpPr>
        <xdr:cNvPr id="6" name="txt_Cvičenie3" descr="V zozname polí potiahnite pole Obchodný zástupca do oblasti Riadky alebo Stĺpce, aby ste mohli odpovedať na otázku: Kto dosiahol na jeseň najväčší objem predaja?">
          <a:extLst>
            <a:ext uri="{FF2B5EF4-FFF2-40B4-BE49-F238E27FC236}">
              <a16:creationId xmlns:a16="http://schemas.microsoft.com/office/drawing/2014/main" id="{85395BF3-BC0C-4171-8401-993AF1C2671B}"/>
            </a:ext>
          </a:extLst>
        </xdr:cNvPr>
        <xdr:cNvSpPr txBox="1"/>
      </xdr:nvSpPr>
      <xdr:spPr>
        <a:xfrm>
          <a:off x="4354489" y="579015"/>
          <a:ext cx="1608161" cy="16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 zozname polí presuňte pole </a:t>
          </a:r>
          <a:r>
            <a:rPr lang="sk" sz="1000" b="1" i="0" kern="1200" baseline="0">
              <a:solidFill>
                <a:schemeClr val="dk1"/>
              </a:solidFill>
              <a:effectLst/>
              <a:latin typeface="Segoe UI" panose="020B0502040204020203" pitchFamily="34" charset="0"/>
              <a:ea typeface="+mn-ea"/>
              <a:cs typeface="Segoe UI" panose="020B0502040204020203" pitchFamily="34" charset="0"/>
            </a:rPr>
            <a:t>Obchodný zástupca </a:t>
          </a:r>
          <a:r>
            <a:rPr lang="sk" sz="1000" b="0" i="0" kern="1200" baseline="0">
              <a:solidFill>
                <a:schemeClr val="dk1"/>
              </a:solidFill>
              <a:effectLst/>
              <a:latin typeface="Segoe UI" panose="020B0502040204020203" pitchFamily="34" charset="0"/>
              <a:ea typeface="+mn-ea"/>
              <a:cs typeface="Segoe UI" panose="020B0502040204020203" pitchFamily="34" charset="0"/>
            </a:rPr>
            <a:t>buď do oblasti </a:t>
          </a:r>
          <a:r>
            <a:rPr lang="sk" sz="1000" b="1" i="0" kern="1200" baseline="0">
              <a:solidFill>
                <a:schemeClr val="dk1"/>
              </a:solidFill>
              <a:effectLst/>
              <a:latin typeface="Segoe UI" panose="020B0502040204020203" pitchFamily="34" charset="0"/>
              <a:ea typeface="+mn-ea"/>
              <a:cs typeface="Segoe UI" panose="020B0502040204020203" pitchFamily="34" charset="0"/>
            </a:rPr>
            <a:t>Riadky</a:t>
          </a:r>
          <a:r>
            <a:rPr lang="sk" sz="1000" b="0" i="0" kern="1200" baseline="0">
              <a:solidFill>
                <a:schemeClr val="dk1"/>
              </a:solidFill>
              <a:effectLst/>
              <a:latin typeface="Segoe UI" panose="020B0502040204020203" pitchFamily="34" charset="0"/>
              <a:ea typeface="+mn-ea"/>
              <a:cs typeface="Segoe UI" panose="020B0502040204020203" pitchFamily="34" charset="0"/>
            </a:rPr>
            <a:t>, alebo do oblasti </a:t>
          </a:r>
          <a:r>
            <a:rPr lang="sk" sz="1000" b="1" i="0" kern="1200" baseline="0">
              <a:solidFill>
                <a:schemeClr val="dk1"/>
              </a:solidFill>
              <a:effectLst/>
              <a:latin typeface="Segoe UI" panose="020B0502040204020203" pitchFamily="34" charset="0"/>
              <a:ea typeface="+mn-ea"/>
              <a:cs typeface="Segoe UI" panose="020B0502040204020203" pitchFamily="34" charset="0"/>
            </a:rPr>
            <a:t>Stĺpce</a:t>
          </a:r>
          <a:r>
            <a:rPr lang="sk" sz="1000" b="0" i="0" kern="1200" baseline="0">
              <a:solidFill>
                <a:schemeClr val="dk1"/>
              </a:solidFill>
              <a:effectLst/>
              <a:latin typeface="Segoe UI" panose="020B0502040204020203" pitchFamily="34" charset="0"/>
              <a:ea typeface="+mn-ea"/>
              <a:cs typeface="Segoe UI" panose="020B0502040204020203" pitchFamily="34" charset="0"/>
            </a:rPr>
            <a:t>, aby ste mohli odpovedať na otázku: Kto dosiahol na jeseň najväčší objem predaja?</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76084</xdr:colOff>
      <xdr:row>3</xdr:row>
      <xdr:rowOff>7516</xdr:rowOff>
    </xdr:from>
    <xdr:to>
      <xdr:col>0</xdr:col>
      <xdr:colOff>457199</xdr:colOff>
      <xdr:row>5</xdr:row>
      <xdr:rowOff>1420</xdr:rowOff>
    </xdr:to>
    <xdr:sp macro="" textlink="" fLocksText="0">
      <xdr:nvSpPr>
        <xdr:cNvPr id="7" name="shp_Cvičenie1" descr="Krok 1">
          <a:extLst>
            <a:ext uri="{FF2B5EF4-FFF2-40B4-BE49-F238E27FC236}">
              <a16:creationId xmlns:a16="http://schemas.microsoft.com/office/drawing/2014/main" id="{F0AE661B-4AB6-4138-BFC2-72C570F368E3}"/>
            </a:ext>
          </a:extLst>
        </xdr:cNvPr>
        <xdr:cNvSpPr/>
      </xdr:nvSpPr>
      <xdr:spPr>
        <a:xfrm>
          <a:off x="76084" y="579016"/>
          <a:ext cx="381115"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1291523</xdr:colOff>
      <xdr:row>3</xdr:row>
      <xdr:rowOff>7515</xdr:rowOff>
    </xdr:from>
    <xdr:to>
      <xdr:col>2</xdr:col>
      <xdr:colOff>351977</xdr:colOff>
      <xdr:row>5</xdr:row>
      <xdr:rowOff>1419</xdr:rowOff>
    </xdr:to>
    <xdr:sp macro="" textlink="" fLocksText="0">
      <xdr:nvSpPr>
        <xdr:cNvPr id="8" name="shp_Cvičenie2" descr="Krok 2">
          <a:extLst>
            <a:ext uri="{FF2B5EF4-FFF2-40B4-BE49-F238E27FC236}">
              <a16:creationId xmlns:a16="http://schemas.microsoft.com/office/drawing/2014/main" id="{A2AF9C50-C7DA-4A24-8F37-46DCE095E146}"/>
            </a:ext>
          </a:extLst>
        </xdr:cNvPr>
        <xdr:cNvSpPr/>
      </xdr:nvSpPr>
      <xdr:spPr>
        <a:xfrm>
          <a:off x="1901123"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2</xdr:col>
      <xdr:colOff>2116435</xdr:colOff>
      <xdr:row>3</xdr:row>
      <xdr:rowOff>7515</xdr:rowOff>
    </xdr:from>
    <xdr:to>
      <xdr:col>4</xdr:col>
      <xdr:colOff>119614</xdr:colOff>
      <xdr:row>5</xdr:row>
      <xdr:rowOff>1419</xdr:rowOff>
    </xdr:to>
    <xdr:sp macro="" textlink="" fLocksText="0">
      <xdr:nvSpPr>
        <xdr:cNvPr id="9" name="shp_Cvičenie3" descr="Krok 3">
          <a:extLst>
            <a:ext uri="{FF2B5EF4-FFF2-40B4-BE49-F238E27FC236}">
              <a16:creationId xmlns:a16="http://schemas.microsoft.com/office/drawing/2014/main" id="{F5C1D9B6-7583-4C69-AEAF-9BB097F2D602}"/>
            </a:ext>
          </a:extLst>
        </xdr:cNvPr>
        <xdr:cNvSpPr/>
      </xdr:nvSpPr>
      <xdr:spPr>
        <a:xfrm>
          <a:off x="4040485"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266318</xdr:colOff>
      <xdr:row>2</xdr:row>
      <xdr:rowOff>11811</xdr:rowOff>
    </xdr:to>
    <xdr:sp macro="" textlink="" fLocksText="0">
      <xdr:nvSpPr>
        <xdr:cNvPr id="10" name="txt_CvičenieHlavička" descr="Cvičenie">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252435</xdr:colOff>
      <xdr:row>3</xdr:row>
      <xdr:rowOff>79574</xdr:rowOff>
    </xdr:from>
    <xdr:to>
      <xdr:col>11</xdr:col>
      <xdr:colOff>495300</xdr:colOff>
      <xdr:row>5</xdr:row>
      <xdr:rowOff>161925</xdr:rowOff>
    </xdr:to>
    <xdr:sp macro="" textlink="" fLocksText="0">
      <xdr:nvSpPr>
        <xdr:cNvPr id="13" name="txt_Cvičenie4" descr="Kto dosiahol na jeseň najväčší objem predaja?">
          <a:extLst>
            <a:ext uri="{FF2B5EF4-FFF2-40B4-BE49-F238E27FC236}">
              <a16:creationId xmlns:a16="http://schemas.microsoft.com/office/drawing/2014/main" id="{B109D2BB-3DC5-45B1-8B7F-5CE568B810DC}"/>
            </a:ext>
          </a:extLst>
        </xdr:cNvPr>
        <xdr:cNvSpPr txBox="1"/>
      </xdr:nvSpPr>
      <xdr:spPr>
        <a:xfrm>
          <a:off x="6291285" y="651074"/>
          <a:ext cx="1700190"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Kto dosiahol na jeseň najväčší objem predaja?</a:t>
          </a:r>
        </a:p>
      </xdr:txBody>
    </xdr:sp>
    <xdr:clientData/>
  </xdr:twoCellAnchor>
  <xdr:twoCellAnchor editAs="absolute">
    <xdr:from>
      <xdr:col>8</xdr:col>
      <xdr:colOff>307910</xdr:colOff>
      <xdr:row>3</xdr:row>
      <xdr:rowOff>28086</xdr:rowOff>
    </xdr:from>
    <xdr:to>
      <xdr:col>9</xdr:col>
      <xdr:colOff>273239</xdr:colOff>
      <xdr:row>5</xdr:row>
      <xdr:rowOff>21990</xdr:rowOff>
    </xdr:to>
    <xdr:sp macro="" textlink="" fLocksText="0">
      <xdr:nvSpPr>
        <xdr:cNvPr id="14" name="shp_Cvičenie4" descr="Krok 4">
          <a:extLst>
            <a:ext uri="{FF2B5EF4-FFF2-40B4-BE49-F238E27FC236}">
              <a16:creationId xmlns:a16="http://schemas.microsoft.com/office/drawing/2014/main" id="{B2513FDA-A809-4930-875A-18AE4B4CF612}"/>
            </a:ext>
          </a:extLst>
        </xdr:cNvPr>
        <xdr:cNvSpPr/>
      </xdr:nvSpPr>
      <xdr:spPr>
        <a:xfrm>
          <a:off x="593718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29</xdr:row>
      <xdr:rowOff>114300</xdr:rowOff>
    </xdr:from>
    <xdr:to>
      <xdr:col>11</xdr:col>
      <xdr:colOff>266318</xdr:colOff>
      <xdr:row>33</xdr:row>
      <xdr:rowOff>19812</xdr:rowOff>
    </xdr:to>
    <xdr:sp macro="" textlink="" fLocksText="0">
      <xdr:nvSpPr>
        <xdr:cNvPr id="19" name="txt_CvičeniePäta">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241300</xdr:colOff>
      <xdr:row>30</xdr:row>
      <xdr:rowOff>79248</xdr:rowOff>
    </xdr:from>
    <xdr:to>
      <xdr:col>10</xdr:col>
      <xdr:colOff>1114933</xdr:colOff>
      <xdr:row>32</xdr:row>
      <xdr:rowOff>54864</xdr:rowOff>
    </xdr:to>
    <xdr:sp macro="" textlink="" fLocksText="0">
      <xdr:nvSpPr>
        <xdr:cNvPr id="21"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304800</xdr:colOff>
      <xdr:row>30</xdr:row>
      <xdr:rowOff>79248</xdr:rowOff>
    </xdr:from>
    <xdr:to>
      <xdr:col>1</xdr:col>
      <xdr:colOff>902208</xdr:colOff>
      <xdr:row>32</xdr:row>
      <xdr:rowOff>54864</xdr:rowOff>
    </xdr:to>
    <xdr:sp macro="" textlink="" fLocksText="0">
      <xdr:nvSpPr>
        <xdr:cNvPr id="22"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2220.xml><?xml version="1.0" encoding="utf-8"?>
<xdr:wsDr xmlns:xdr="http://schemas.openxmlformats.org/drawingml/2006/spreadsheetDrawing" xmlns:a="http://schemas.openxmlformats.org/drawingml/2006/main">
  <xdr:twoCellAnchor editAs="absolute">
    <xdr:from>
      <xdr:col>0</xdr:col>
      <xdr:colOff>0</xdr:colOff>
      <xdr:row>31</xdr:row>
      <xdr:rowOff>9513</xdr:rowOff>
    </xdr:from>
    <xdr:to>
      <xdr:col>10</xdr:col>
      <xdr:colOff>9906</xdr:colOff>
      <xdr:row>34</xdr:row>
      <xdr:rowOff>86475</xdr:rowOff>
    </xdr:to>
    <xdr:sp macro="" textlink="" fLocksText="0">
      <xdr:nvSpPr>
        <xdr:cNvPr id="3" name="txt_CvičeniePäta">
          <a:extLst>
            <a:ext uri="{FF2B5EF4-FFF2-40B4-BE49-F238E27FC236}">
              <a16:creationId xmlns:a16="http://schemas.microsoft.com/office/drawing/2014/main" id="{5F7EDA0D-82B1-4E0A-9DF8-49F029764275}"/>
            </a:ext>
          </a:extLst>
        </xdr:cNvPr>
        <xdr:cNvSpPr txBox="1"/>
      </xdr:nvSpPr>
      <xdr:spPr>
        <a:xfrm>
          <a:off x="0" y="5915013"/>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1202784</xdr:colOff>
      <xdr:row>10</xdr:row>
      <xdr:rowOff>45615</xdr:rowOff>
    </xdr:to>
    <xdr:sp macro="" textlink="" fLocksText="0">
      <xdr:nvSpPr>
        <xdr:cNvPr id="5" name="txt_Cvičenie1" descr="Kliknite na ľubovoľné miesto v kontingenčnej tabuľke nižšie Súčet z Počet predaných jednotiek.">
          <a:extLst>
            <a:ext uri="{FF2B5EF4-FFF2-40B4-BE49-F238E27FC236}">
              <a16:creationId xmlns:a16="http://schemas.microsoft.com/office/drawing/2014/main" id="{043E0E68-AF8E-4D07-9788-8F11AA0679CE}"/>
            </a:ext>
          </a:extLst>
        </xdr:cNvPr>
        <xdr:cNvSpPr txBox="1"/>
      </xdr:nvSpPr>
      <xdr:spPr>
        <a:xfrm>
          <a:off x="471004"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Kliknite na ľubovoľné miesto v kontingenčnej tabuľke s názvom </a:t>
          </a:r>
          <a:r>
            <a:rPr lang="sk"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Súčet z Počet predaných jednotiek</a:t>
          </a: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1492336</xdr:colOff>
      <xdr:row>3</xdr:row>
      <xdr:rowOff>7514</xdr:rowOff>
    </xdr:from>
    <xdr:to>
      <xdr:col>2</xdr:col>
      <xdr:colOff>942975</xdr:colOff>
      <xdr:row>11</xdr:row>
      <xdr:rowOff>133349</xdr:rowOff>
    </xdr:to>
    <xdr:sp macro="" textlink="" fLocksText="0">
      <xdr:nvSpPr>
        <xdr:cNvPr id="6" name="txt_Cvičenie2" descr="Vidíte napravo zoznam polí kontingenčnej tabuľky? Výborne! (Ak ho nevidíte, kliknite pravým tlačidlom myši na kontingenčnú tabuľku a vyberte položku Zobraziť zoznam polí).">
          <a:extLst>
            <a:ext uri="{FF2B5EF4-FFF2-40B4-BE49-F238E27FC236}">
              <a16:creationId xmlns:a16="http://schemas.microsoft.com/office/drawing/2014/main" id="{8399D3E0-A4FA-4AA2-8EBC-C75CB73A4ABA}"/>
            </a:ext>
          </a:extLst>
        </xdr:cNvPr>
        <xdr:cNvSpPr txBox="1"/>
      </xdr:nvSpPr>
      <xdr:spPr>
        <a:xfrm>
          <a:off x="2101936" y="579014"/>
          <a:ext cx="1584239" cy="164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sk" sz="1000" b="0" i="0" kern="1200" baseline="0">
              <a:solidFill>
                <a:schemeClr val="dk1"/>
              </a:solidFill>
              <a:effectLst/>
              <a:latin typeface="Segoe UI" panose="020B0502040204020203" pitchFamily="34" charset="0"/>
              <a:ea typeface="+mn-ea"/>
              <a:cs typeface="Segoe UI" panose="020B0502040204020203" pitchFamily="34" charset="0"/>
            </a:rPr>
            <a:t>kliknite pravým tlačidlom myši na kontingenčnú tabuľku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3</xdr:col>
      <xdr:colOff>172910</xdr:colOff>
      <xdr:row>3</xdr:row>
      <xdr:rowOff>7514</xdr:rowOff>
    </xdr:from>
    <xdr:to>
      <xdr:col>6</xdr:col>
      <xdr:colOff>257175</xdr:colOff>
      <xdr:row>12</xdr:row>
      <xdr:rowOff>19049</xdr:rowOff>
    </xdr:to>
    <xdr:sp macro="" textlink="" fLocksText="0">
      <xdr:nvSpPr>
        <xdr:cNvPr id="7" name="txt_Cvičenie3" descr="Teraz presuňte polia na príslušné miesta tak, aby ste vytvorili zvislú kontingenčnú tabuľku, ktorá bude mať vľavo ročné obdobia a obchodní zástupcovia budú odsadení pod jednotlivými ročnými obdobiami.">
          <a:extLst>
            <a:ext uri="{FF2B5EF4-FFF2-40B4-BE49-F238E27FC236}">
              <a16:creationId xmlns:a16="http://schemas.microsoft.com/office/drawing/2014/main" id="{FD191D4B-919F-47B1-B784-E719132CE45F}"/>
            </a:ext>
          </a:extLst>
        </xdr:cNvPr>
        <xdr:cNvSpPr txBox="1"/>
      </xdr:nvSpPr>
      <xdr:spPr>
        <a:xfrm>
          <a:off x="4021010" y="579014"/>
          <a:ext cx="1751140"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Teraz presuňte polia na príslušné miesta tak, aby ste vytvorili zvislú kontingenčnú tabuľku, ktorá bude mať vľavo </a:t>
          </a:r>
          <a:r>
            <a:rPr lang="s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ročné obdobia</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a:t>
          </a:r>
          <a:r>
            <a:rPr lang="s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obchodní zástupcovia</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budú odsadení pod jednotlivými ročnými obdobiami.</a:t>
          </a:r>
        </a:p>
      </xdr:txBody>
    </xdr:sp>
    <xdr:clientData/>
  </xdr:twoCellAnchor>
  <xdr:twoCellAnchor editAs="absolute">
    <xdr:from>
      <xdr:col>0</xdr:col>
      <xdr:colOff>74408</xdr:colOff>
      <xdr:row>3</xdr:row>
      <xdr:rowOff>7516</xdr:rowOff>
    </xdr:from>
    <xdr:to>
      <xdr:col>0</xdr:col>
      <xdr:colOff>457199</xdr:colOff>
      <xdr:row>5</xdr:row>
      <xdr:rowOff>1420</xdr:rowOff>
    </xdr:to>
    <xdr:sp macro="" textlink="" fLocksText="0">
      <xdr:nvSpPr>
        <xdr:cNvPr id="8" name="shp_Cvičenie1" descr="Krok 1">
          <a:extLst>
            <a:ext uri="{FF2B5EF4-FFF2-40B4-BE49-F238E27FC236}">
              <a16:creationId xmlns:a16="http://schemas.microsoft.com/office/drawing/2014/main" id="{91576576-AD61-4208-8581-55436E369672}"/>
            </a:ext>
          </a:extLst>
        </xdr:cNvPr>
        <xdr:cNvSpPr/>
      </xdr:nvSpPr>
      <xdr:spPr>
        <a:xfrm>
          <a:off x="74408" y="579016"/>
          <a:ext cx="382791"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1125601</xdr:colOff>
      <xdr:row>3</xdr:row>
      <xdr:rowOff>7515</xdr:rowOff>
    </xdr:from>
    <xdr:to>
      <xdr:col>1</xdr:col>
      <xdr:colOff>1514475</xdr:colOff>
      <xdr:row>5</xdr:row>
      <xdr:rowOff>1419</xdr:rowOff>
    </xdr:to>
    <xdr:sp macro="" textlink="" fLocksText="0">
      <xdr:nvSpPr>
        <xdr:cNvPr id="9" name="shp_Cvičenie2" descr="Krok 2">
          <a:extLst>
            <a:ext uri="{FF2B5EF4-FFF2-40B4-BE49-F238E27FC236}">
              <a16:creationId xmlns:a16="http://schemas.microsoft.com/office/drawing/2014/main" id="{4DE757FB-947C-4ADC-9EAB-6B0221411ADF}"/>
            </a:ext>
          </a:extLst>
        </xdr:cNvPr>
        <xdr:cNvSpPr/>
      </xdr:nvSpPr>
      <xdr:spPr>
        <a:xfrm>
          <a:off x="1735201" y="579015"/>
          <a:ext cx="38887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2</xdr:col>
      <xdr:colOff>919493</xdr:colOff>
      <xdr:row>3</xdr:row>
      <xdr:rowOff>7515</xdr:rowOff>
    </xdr:from>
    <xdr:to>
      <xdr:col>3</xdr:col>
      <xdr:colOff>200025</xdr:colOff>
      <xdr:row>5</xdr:row>
      <xdr:rowOff>1419</xdr:rowOff>
    </xdr:to>
    <xdr:sp macro="" textlink="" fLocksText="0">
      <xdr:nvSpPr>
        <xdr:cNvPr id="10" name="shp_Cvičenie3" descr="Krok 3">
          <a:extLst>
            <a:ext uri="{FF2B5EF4-FFF2-40B4-BE49-F238E27FC236}">
              <a16:creationId xmlns:a16="http://schemas.microsoft.com/office/drawing/2014/main" id="{1D4611B9-66E6-4BC6-AEAC-BDCA64064FFB}"/>
            </a:ext>
          </a:extLst>
        </xdr:cNvPr>
        <xdr:cNvSpPr/>
      </xdr:nvSpPr>
      <xdr:spPr>
        <a:xfrm>
          <a:off x="3662693" y="579015"/>
          <a:ext cx="385432"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9906</xdr:colOff>
      <xdr:row>2</xdr:row>
      <xdr:rowOff>11811</xdr:rowOff>
    </xdr:to>
    <xdr:sp macro="" textlink="" fLocksText="0">
      <xdr:nvSpPr>
        <xdr:cNvPr id="11" name="txt_CvičenieHlavička" descr="Cvičenie">
          <a:extLst>
            <a:ext uri="{FF2B5EF4-FFF2-40B4-BE49-F238E27FC236}">
              <a16:creationId xmlns:a16="http://schemas.microsoft.com/office/drawing/2014/main" id="{E4A16B89-573C-4A48-91E8-C37EAF1853C3}"/>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208125</xdr:colOff>
      <xdr:row>31</xdr:row>
      <xdr:rowOff>164961</xdr:rowOff>
    </xdr:from>
    <xdr:to>
      <xdr:col>9</xdr:col>
      <xdr:colOff>474139</xdr:colOff>
      <xdr:row>33</xdr:row>
      <xdr:rowOff>121527</xdr:rowOff>
    </xdr:to>
    <xdr:sp macro="" textlink="" fLocksText="0">
      <xdr:nvSpPr>
        <xdr:cNvPr id="12"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0DE9F906-54EB-4A5F-B194-71D7C521AD9E}"/>
            </a:ext>
          </a:extLst>
        </xdr:cNvPr>
        <xdr:cNvSpPr/>
      </xdr:nvSpPr>
      <xdr:spPr>
        <a:xfrm>
          <a:off x="6285075"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298084</xdr:colOff>
      <xdr:row>31</xdr:row>
      <xdr:rowOff>164961</xdr:rowOff>
    </xdr:from>
    <xdr:to>
      <xdr:col>1</xdr:col>
      <xdr:colOff>868898</xdr:colOff>
      <xdr:row>33</xdr:row>
      <xdr:rowOff>121527</xdr:rowOff>
    </xdr:to>
    <xdr:sp macro="" textlink="" fLocksText="0">
      <xdr:nvSpPr>
        <xdr:cNvPr id="13"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2314.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10</xdr:col>
      <xdr:colOff>381</xdr:colOff>
      <xdr:row>33</xdr:row>
      <xdr:rowOff>96004</xdr:rowOff>
    </xdr:to>
    <xdr:sp macro="" textlink="" fLocksText="0">
      <xdr:nvSpPr>
        <xdr:cNvPr id="2" name="txt_CvičeniePäta">
          <a:extLst>
            <a:ext uri="{FF2B5EF4-FFF2-40B4-BE49-F238E27FC236}">
              <a16:creationId xmlns:a16="http://schemas.microsoft.com/office/drawing/2014/main" id="{380A769E-8D0B-4008-A891-55732409F967}"/>
            </a:ext>
          </a:extLst>
        </xdr:cNvPr>
        <xdr:cNvSpPr txBox="1"/>
      </xdr:nvSpPr>
      <xdr:spPr>
        <a:xfrm>
          <a:off x="0" y="5734042"/>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1202784</xdr:colOff>
      <xdr:row>8</xdr:row>
      <xdr:rowOff>66675</xdr:rowOff>
    </xdr:to>
    <xdr:sp macro="" textlink="" fLocksText="0">
      <xdr:nvSpPr>
        <xdr:cNvPr id="4" name="txt_Cvičenie1" descr="Kliknite na ľubovoľné miesto v kontingenčnej tabuľke nižšie Súčet z Počet predaných jednotiek.">
          <a:extLst>
            <a:ext uri="{FF2B5EF4-FFF2-40B4-BE49-F238E27FC236}">
              <a16:creationId xmlns:a16="http://schemas.microsoft.com/office/drawing/2014/main"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Kliknite na ľubovoľné miesto v kontingenčnej tabuľke s názvom </a:t>
          </a:r>
          <a:r>
            <a:rPr lang="sk"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Súčet z Počet predaných jednotiek</a:t>
          </a: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1463760</xdr:colOff>
      <xdr:row>3</xdr:row>
      <xdr:rowOff>7515</xdr:rowOff>
    </xdr:from>
    <xdr:to>
      <xdr:col>2</xdr:col>
      <xdr:colOff>857249</xdr:colOff>
      <xdr:row>11</xdr:row>
      <xdr:rowOff>123825</xdr:rowOff>
    </xdr:to>
    <xdr:sp macro="" textlink="" fLocksText="0">
      <xdr:nvSpPr>
        <xdr:cNvPr id="5" name="txt_Cvičenie2" descr="Vidíte napravo zoznam polí kontingenčnej tabuľky? Výborne! (Ak ho nevidíte, kliknite pravým tlačidlom myši na kontingenčnú tabuľku a vyberte položku Zobraziť zoznam polí).">
          <a:extLst>
            <a:ext uri="{FF2B5EF4-FFF2-40B4-BE49-F238E27FC236}">
              <a16:creationId xmlns:a16="http://schemas.microsoft.com/office/drawing/2014/main" id="{13A46DB7-2AF9-4957-B2BA-4307112C8960}"/>
            </a:ext>
          </a:extLst>
        </xdr:cNvPr>
        <xdr:cNvSpPr txBox="1"/>
      </xdr:nvSpPr>
      <xdr:spPr>
        <a:xfrm>
          <a:off x="2073360" y="579015"/>
          <a:ext cx="1527089" cy="16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sk" sz="1000" b="0" i="0" kern="1200" baseline="0">
              <a:solidFill>
                <a:schemeClr val="dk1"/>
              </a:solidFill>
              <a:effectLst/>
              <a:latin typeface="Segoe UI" panose="020B0502040204020203" pitchFamily="34" charset="0"/>
              <a:ea typeface="+mn-ea"/>
              <a:cs typeface="Segoe UI" panose="020B0502040204020203" pitchFamily="34" charset="0"/>
            </a:rPr>
            <a:t>kliknite pravým tlačidlom myši na kontingenčnú tabuľku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3</xdr:col>
      <xdr:colOff>211009</xdr:colOff>
      <xdr:row>3</xdr:row>
      <xdr:rowOff>7514</xdr:rowOff>
    </xdr:from>
    <xdr:to>
      <xdr:col>6</xdr:col>
      <xdr:colOff>314324</xdr:colOff>
      <xdr:row>11</xdr:row>
      <xdr:rowOff>152399</xdr:rowOff>
    </xdr:to>
    <xdr:sp macro="" textlink="" fLocksText="0">
      <xdr:nvSpPr>
        <xdr:cNvPr id="6" name="txt_Cvičenie3" descr="Teraz presuňte polia na príslušné miesta tak, aby ste vytvorili zvislú kontingenčnú tabuľku, ktorá bude mať vľavo ročné obdobia a obchodní zástupcovia budú odsadení pod jednotlivými ročnými obdobiami.">
          <a:extLst>
            <a:ext uri="{FF2B5EF4-FFF2-40B4-BE49-F238E27FC236}">
              <a16:creationId xmlns:a16="http://schemas.microsoft.com/office/drawing/2014/main" id="{1EC851DF-E19B-42A9-A5A0-6A47F6540CD4}"/>
            </a:ext>
          </a:extLst>
        </xdr:cNvPr>
        <xdr:cNvSpPr txBox="1"/>
      </xdr:nvSpPr>
      <xdr:spPr>
        <a:xfrm>
          <a:off x="4059109" y="579014"/>
          <a:ext cx="1589215" cy="166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Teraz presuňte polia na príslušné miesta tak, aby sa v kontingenčnej tabuľke zobrazoval každý produkt na samostatnom riadku a každé ročné obdobie v samostatnom stĺpci.</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shp_Cvičenie1" descr="Krok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1125601</xdr:colOff>
      <xdr:row>3</xdr:row>
      <xdr:rowOff>7515</xdr:rowOff>
    </xdr:from>
    <xdr:to>
      <xdr:col>1</xdr:col>
      <xdr:colOff>1492245</xdr:colOff>
      <xdr:row>5</xdr:row>
      <xdr:rowOff>1419</xdr:rowOff>
    </xdr:to>
    <xdr:sp macro="" textlink="" fLocksText="0">
      <xdr:nvSpPr>
        <xdr:cNvPr id="8" name="shp_Cvičenie2" descr="Krok 2">
          <a:extLst>
            <a:ext uri="{FF2B5EF4-FFF2-40B4-BE49-F238E27FC236}">
              <a16:creationId xmlns:a16="http://schemas.microsoft.com/office/drawing/2014/main" id="{6C1B4DEF-1844-4000-8EA9-5A35A8E04A65}"/>
            </a:ext>
          </a:extLst>
        </xdr:cNvPr>
        <xdr:cNvSpPr/>
      </xdr:nvSpPr>
      <xdr:spPr>
        <a:xfrm>
          <a:off x="1735201"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2</xdr:col>
      <xdr:colOff>919493</xdr:colOff>
      <xdr:row>3</xdr:row>
      <xdr:rowOff>7515</xdr:rowOff>
    </xdr:from>
    <xdr:to>
      <xdr:col>3</xdr:col>
      <xdr:colOff>200025</xdr:colOff>
      <xdr:row>5</xdr:row>
      <xdr:rowOff>1419</xdr:rowOff>
    </xdr:to>
    <xdr:sp macro="" textlink="" fLocksText="0">
      <xdr:nvSpPr>
        <xdr:cNvPr id="9" name="shp_Cvičenie3" descr="Krok 3">
          <a:extLst>
            <a:ext uri="{FF2B5EF4-FFF2-40B4-BE49-F238E27FC236}">
              <a16:creationId xmlns:a16="http://schemas.microsoft.com/office/drawing/2014/main" id="{8AB3C5A2-B6E0-42C7-A130-2138F069728F}"/>
            </a:ext>
          </a:extLst>
        </xdr:cNvPr>
        <xdr:cNvSpPr/>
      </xdr:nvSpPr>
      <xdr:spPr>
        <a:xfrm>
          <a:off x="3662693" y="579015"/>
          <a:ext cx="385432"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381</xdr:colOff>
      <xdr:row>2</xdr:row>
      <xdr:rowOff>11811</xdr:rowOff>
    </xdr:to>
    <xdr:sp macro="" textlink="" fLocksText="0">
      <xdr:nvSpPr>
        <xdr:cNvPr id="10" name="txt_CvičenieHlavička" descr="Cvičenie">
          <a:extLst>
            <a:ext uri="{FF2B5EF4-FFF2-40B4-BE49-F238E27FC236}">
              <a16:creationId xmlns:a16="http://schemas.microsoft.com/office/drawing/2014/main" id="{F0F9E4E0-4776-4696-A164-065120A0ABB8}"/>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189075</xdr:colOff>
      <xdr:row>30</xdr:row>
      <xdr:rowOff>184015</xdr:rowOff>
    </xdr:from>
    <xdr:to>
      <xdr:col>9</xdr:col>
      <xdr:colOff>455089</xdr:colOff>
      <xdr:row>32</xdr:row>
      <xdr:rowOff>140581</xdr:rowOff>
    </xdr:to>
    <xdr:sp macro="" textlink="" fLocksText="0">
      <xdr:nvSpPr>
        <xdr:cNvPr id="11"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661E9D1F-9F81-4D48-B413-F247290286D1}"/>
            </a:ext>
          </a:extLst>
        </xdr:cNvPr>
        <xdr:cNvSpPr/>
      </xdr:nvSpPr>
      <xdr:spPr>
        <a:xfrm>
          <a:off x="6275550"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298084</xdr:colOff>
      <xdr:row>30</xdr:row>
      <xdr:rowOff>184015</xdr:rowOff>
    </xdr:from>
    <xdr:to>
      <xdr:col>1</xdr:col>
      <xdr:colOff>868898</xdr:colOff>
      <xdr:row>32</xdr:row>
      <xdr:rowOff>140581</xdr:rowOff>
    </xdr:to>
    <xdr:sp macro="" textlink="" fLocksText="0">
      <xdr:nvSpPr>
        <xdr:cNvPr id="12"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24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114681</xdr:colOff>
      <xdr:row>35</xdr:row>
      <xdr:rowOff>148391</xdr:rowOff>
    </xdr:to>
    <xdr:grpSp>
      <xdr:nvGrpSpPr>
        <xdr:cNvPr id="2" name="grp_Cvičenie">
          <a:extLst>
            <a:ext uri="{FF2B5EF4-FFF2-40B4-BE49-F238E27FC236}">
              <a16:creationId xmlns:a16="http://schemas.microsoft.com/office/drawing/2014/main" id="{5783468C-7C1F-418B-98C1-9D990C00BC51}"/>
            </a:ext>
          </a:extLst>
        </xdr:cNvPr>
        <xdr:cNvGrpSpPr/>
      </xdr:nvGrpSpPr>
      <xdr:grpSpPr>
        <a:xfrm>
          <a:off x="0" y="0"/>
          <a:ext cx="7763256" cy="6815891"/>
          <a:chOff x="0" y="0"/>
          <a:chExt cx="7772770" cy="6826607"/>
        </a:xfrm>
      </xdr:grpSpPr>
      <xdr:sp macro="" textlink="" fLocksText="0">
        <xdr:nvSpPr>
          <xdr:cNvPr id="3" name="txt_Cvičenie1" descr="Kliknite na ľubovoľné miesto v kontingenčnej tabuľke nižšie.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Kliknite na ľubovoľné miesto v kontingenčnej tabuľke nižšie.  </a:t>
            </a:r>
          </a:p>
        </xdr:txBody>
      </xdr:sp>
      <xdr:sp macro="" textlink="" fLocksText="0">
        <xdr:nvSpPr>
          <xdr:cNvPr id="4" name="txt_Cvičenie2" descr="Vidíte napravo zoznam polí kontingenčnej tabuľky? Výborne! (Ak ho nevidíte, kliknite pravým tlačidlom myši na kontingenčnú tabuľku nižšie a vyberte položku Zobraziť zoznam polí).">
            <a:extLst>
              <a:ext uri="{FF2B5EF4-FFF2-40B4-BE49-F238E27FC236}">
                <a16:creationId xmlns:a16="http://schemas.microsoft.com/office/drawing/2014/main" id="{E3B931F1-5DDF-41D9-9E8E-92FCE9C5EF4A}"/>
              </a:ext>
            </a:extLst>
          </xdr:cNvPr>
          <xdr:cNvSpPr txBox="1"/>
        </xdr:nvSpPr>
        <xdr:spPr>
          <a:xfrm>
            <a:off x="2103840" y="588540"/>
            <a:ext cx="1548706" cy="164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sk" sz="1000" b="0" i="0" kern="1200" baseline="0">
                <a:solidFill>
                  <a:schemeClr val="dk1"/>
                </a:solidFill>
                <a:effectLst/>
                <a:latin typeface="Segoe UI" panose="020B0502040204020203" pitchFamily="34" charset="0"/>
                <a:ea typeface="+mn-ea"/>
                <a:cs typeface="Segoe UI" panose="020B0502040204020203" pitchFamily="34" charset="0"/>
              </a:rPr>
              <a:t>kliknite pravým tlačidlom myši na kontingenčnú tabuľku nižšie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xt_Cvičenie3" descr="Táto kontingenčná tabuľka je proste príliš široká. Presuňte polia tak, aby sa obchodní zástupcovia zobrazovali naľavo a ročné obdobia boli odsadené pod príslušným obchodným zástupcom.">
            <a:extLst>
              <a:ext uri="{FF2B5EF4-FFF2-40B4-BE49-F238E27FC236}">
                <a16:creationId xmlns:a16="http://schemas.microsoft.com/office/drawing/2014/main" id="{6D22B3C9-7D2C-4D84-8F14-7E9D94142FE8}"/>
              </a:ext>
            </a:extLst>
          </xdr:cNvPr>
          <xdr:cNvSpPr txBox="1"/>
        </xdr:nvSpPr>
        <xdr:spPr>
          <a:xfrm>
            <a:off x="4111601" y="588540"/>
            <a:ext cx="162947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Táto kontingenčná tabuľka je jednoducho príliš široká. Presuňte polia tak, aby sa obchodní zástupcovia zobrazovali naľavo a ročné obdobia boli odsadené pod príslušným obchodným zástupcom.</a:t>
            </a:r>
          </a:p>
        </xdr:txBody>
      </xdr:sp>
      <xdr:sp macro="" textlink="" fLocksText="0">
        <xdr:nvSpPr>
          <xdr:cNvPr id="6" name="shp_Cvičenie1" descr="Krok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sp macro="" textlink="" fLocksText="0">
        <xdr:nvSpPr>
          <xdr:cNvPr id="7" name="shp_Cvičenie2" descr="Krok 2">
            <a:extLst>
              <a:ext uri="{FF2B5EF4-FFF2-40B4-BE49-F238E27FC236}">
                <a16:creationId xmlns:a16="http://schemas.microsoft.com/office/drawing/2014/main" id="{1CFB5BED-793B-4F4A-A413-D91B86F419BD}"/>
              </a:ext>
            </a:extLst>
          </xdr:cNvPr>
          <xdr:cNvSpPr/>
        </xdr:nvSpPr>
        <xdr:spPr>
          <a:xfrm>
            <a:off x="17580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sp macro="" textlink="" fLocksText="0">
        <xdr:nvSpPr>
          <xdr:cNvPr id="8" name="shp_Cvičenie3" descr="Krok 3">
            <a:extLst>
              <a:ext uri="{FF2B5EF4-FFF2-40B4-BE49-F238E27FC236}">
                <a16:creationId xmlns:a16="http://schemas.microsoft.com/office/drawing/2014/main"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sp macro="" textlink="" fLocksText="0">
        <xdr:nvSpPr>
          <xdr:cNvPr id="9" name="txt_CvičeniePäta">
            <a:extLst>
              <a:ext uri="{FF2B5EF4-FFF2-40B4-BE49-F238E27FC236}">
                <a16:creationId xmlns:a16="http://schemas.microsoft.com/office/drawing/2014/main" id="{1D53BF2A-AAF7-4143-A20F-1289B4D85F86}"/>
              </a:ext>
            </a:extLst>
          </xdr:cNvPr>
          <xdr:cNvSpPr txBox="1"/>
        </xdr:nvSpPr>
        <xdr:spPr>
          <a:xfrm>
            <a:off x="0" y="6159095"/>
            <a:ext cx="777277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CvičenieHlavička" descr="Cvičenie">
            <a:extLst>
              <a:ext uri="{FF2B5EF4-FFF2-40B4-BE49-F238E27FC236}">
                <a16:creationId xmlns:a16="http://schemas.microsoft.com/office/drawing/2014/main" id="{FFC5AE10-C0DD-496B-BA0B-E3794DB76F1F}"/>
              </a:ext>
            </a:extLst>
          </xdr:cNvPr>
          <xdr:cNvSpPr txBox="1"/>
        </xdr:nvSpPr>
        <xdr:spPr>
          <a:xfrm>
            <a:off x="0" y="0"/>
            <a:ext cx="777277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2" name="txt_CvičenieĎalej" descr="Ďalej">
            <a:hlinkClick xmlns:r="http://schemas.openxmlformats.org/officeDocument/2006/relationships" r:id="rId1" tooltip="Kliknutím sem prejdete na nasledujúci hárok."/>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fLocksText="0">
        <xdr:nvSpPr>
          <xdr:cNvPr id="13" name="txt_Cvičenie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wsDr>
</file>

<file path=xl/drawings/drawing25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1253140</xdr:colOff>
      <xdr:row>10</xdr:row>
      <xdr:rowOff>38100</xdr:rowOff>
    </xdr:to>
    <xdr:sp macro="" textlink="" fLocksText="0">
      <xdr:nvSpPr>
        <xdr:cNvPr id="2" name="txt_Cvičenie1" descr="Kliknite na ľubovoľné miesto v kontingenčnej tabuľke nižšie. ">
          <a:extLst>
            <a:ext uri="{FF2B5EF4-FFF2-40B4-BE49-F238E27FC236}">
              <a16:creationId xmlns:a16="http://schemas.microsoft.com/office/drawing/2014/main" id="{9B6B2A48-BA4C-4A6D-81D9-D5A5E37BEF95}"/>
            </a:ext>
          </a:extLst>
        </xdr:cNvPr>
        <xdr:cNvSpPr txBox="1"/>
      </xdr:nvSpPr>
      <xdr:spPr>
        <a:xfrm>
          <a:off x="481615" y="588540"/>
          <a:ext cx="1381125" cy="135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Kliknite na ľubovoľné miesto v kontingenčnej tabuľke s názvom </a:t>
          </a:r>
          <a:r>
            <a:rPr lang="s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Súčet z Počet predaných jednotiek</a:t>
          </a: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1656352</xdr:colOff>
      <xdr:row>3</xdr:row>
      <xdr:rowOff>17040</xdr:rowOff>
    </xdr:from>
    <xdr:to>
      <xdr:col>3</xdr:col>
      <xdr:colOff>371475</xdr:colOff>
      <xdr:row>10</xdr:row>
      <xdr:rowOff>55140</xdr:rowOff>
    </xdr:to>
    <xdr:sp macro="" textlink="" fLocksText="0">
      <xdr:nvSpPr>
        <xdr:cNvPr id="3" name="txt_Cvičenie2" descr="Vidíte napravo zoznam polí kontingenčnej tabuľky? Výborne! (Ak ho nevidíte, kliknite pravým tlačidlom myši na kontingenčnú tabuľku nižšie a vyberte položku Zobraziť zoznam polí).">
          <a:extLst>
            <a:ext uri="{FF2B5EF4-FFF2-40B4-BE49-F238E27FC236}">
              <a16:creationId xmlns:a16="http://schemas.microsoft.com/office/drawing/2014/main" id="{BDB16721-3E4E-4D13-935C-937AF0B92AF6}"/>
            </a:ext>
          </a:extLst>
        </xdr:cNvPr>
        <xdr:cNvSpPr txBox="1"/>
      </xdr:nvSpPr>
      <xdr:spPr>
        <a:xfrm>
          <a:off x="2265952" y="588540"/>
          <a:ext cx="15630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k" sz="1000" b="0" i="0" kern="1200" baseline="0">
              <a:solidFill>
                <a:schemeClr val="dk1"/>
              </a:solidFill>
              <a:effectLst/>
              <a:latin typeface="Segoe UI" panose="020B0502040204020203" pitchFamily="34" charset="0"/>
              <a:ea typeface="+mn-ea"/>
              <a:cs typeface="Segoe UI" panose="020B0502040204020203" pitchFamily="34" charset="0"/>
            </a:rPr>
            <a:t>Vidíte napravo zoznam Polia kontingenčnej tabuľky? Výborne. (Ak ho nevidíte,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sk" sz="1000" b="0" i="0" kern="1200" baseline="0">
              <a:solidFill>
                <a:schemeClr val="dk1"/>
              </a:solidFill>
              <a:effectLst/>
              <a:latin typeface="Segoe UI" panose="020B0502040204020203" pitchFamily="34" charset="0"/>
              <a:ea typeface="+mn-ea"/>
              <a:cs typeface="Segoe UI" panose="020B0502040204020203" pitchFamily="34" charset="0"/>
            </a:rPr>
            <a:t>kliknite pravým tlačidlom myši na kontingenčnú tabuľku nižšie a vyberte položku </a:t>
          </a:r>
          <a:r>
            <a:rPr lang="sk" sz="1000" b="1" i="0" kern="1200" baseline="0">
              <a:solidFill>
                <a:schemeClr val="dk1"/>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11088</xdr:colOff>
      <xdr:row>3</xdr:row>
      <xdr:rowOff>17039</xdr:rowOff>
    </xdr:from>
    <xdr:to>
      <xdr:col>6</xdr:col>
      <xdr:colOff>323850</xdr:colOff>
      <xdr:row>11</xdr:row>
      <xdr:rowOff>161924</xdr:rowOff>
    </xdr:to>
    <xdr:sp macro="" textlink="" fLocksText="0">
      <xdr:nvSpPr>
        <xdr:cNvPr id="4" name="txt_Cvičenie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183038" y="588539"/>
          <a:ext cx="1741512" cy="166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Presuňte polia na príslušné miesto tak, aby sa zobrazili:
• Jednotliví obchodní zástupcovia v samostatnom polu stĺpca.
• Ročné obdobia vľavo.
• Produkty odsadené pod ročnými obdobiami.</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shp_Cvičenie1" descr="Krok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1310572</xdr:colOff>
      <xdr:row>3</xdr:row>
      <xdr:rowOff>17040</xdr:rowOff>
    </xdr:from>
    <xdr:to>
      <xdr:col>1</xdr:col>
      <xdr:colOff>1695449</xdr:colOff>
      <xdr:row>5</xdr:row>
      <xdr:rowOff>10944</xdr:rowOff>
    </xdr:to>
    <xdr:sp macro="" textlink="" fLocksText="0">
      <xdr:nvSpPr>
        <xdr:cNvPr id="6" name="shp_Cvičenie2" descr="Krok 2">
          <a:extLst>
            <a:ext uri="{FF2B5EF4-FFF2-40B4-BE49-F238E27FC236}">
              <a16:creationId xmlns:a16="http://schemas.microsoft.com/office/drawing/2014/main" id="{83BB449C-6D9E-461F-94B0-4D1EC60F7F24}"/>
            </a:ext>
          </a:extLst>
        </xdr:cNvPr>
        <xdr:cNvSpPr/>
      </xdr:nvSpPr>
      <xdr:spPr>
        <a:xfrm>
          <a:off x="1920172" y="588540"/>
          <a:ext cx="384877"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387648</xdr:colOff>
      <xdr:row>3</xdr:row>
      <xdr:rowOff>17040</xdr:rowOff>
    </xdr:from>
    <xdr:to>
      <xdr:col>4</xdr:col>
      <xdr:colOff>66675</xdr:colOff>
      <xdr:row>5</xdr:row>
      <xdr:rowOff>10944</xdr:rowOff>
    </xdr:to>
    <xdr:sp macro="" textlink="" fLocksText="0">
      <xdr:nvSpPr>
        <xdr:cNvPr id="7" name="shp_Cvičenie3" descr="Krok 3">
          <a:extLst>
            <a:ext uri="{FF2B5EF4-FFF2-40B4-BE49-F238E27FC236}">
              <a16:creationId xmlns:a16="http://schemas.microsoft.com/office/drawing/2014/main" id="{322BB638-1679-44A6-9713-AEA4ADBBB88A}"/>
            </a:ext>
          </a:extLst>
        </xdr:cNvPr>
        <xdr:cNvSpPr/>
      </xdr:nvSpPr>
      <xdr:spPr>
        <a:xfrm>
          <a:off x="3845223" y="588540"/>
          <a:ext cx="393402"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291718</xdr:colOff>
      <xdr:row>2</xdr:row>
      <xdr:rowOff>21336</xdr:rowOff>
    </xdr:to>
    <xdr:sp macro="" textlink="" fLocksText="0">
      <xdr:nvSpPr>
        <xdr:cNvPr id="8" name="txt_CvičenieHlavička" descr="Cvičenie">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48825</xdr:colOff>
      <xdr:row>3</xdr:row>
      <xdr:rowOff>17040</xdr:rowOff>
    </xdr:from>
    <xdr:to>
      <xdr:col>9</xdr:col>
      <xdr:colOff>245674</xdr:colOff>
      <xdr:row>6</xdr:row>
      <xdr:rowOff>85725</xdr:rowOff>
    </xdr:to>
    <xdr:sp macro="" textlink="" fLocksText="0">
      <xdr:nvSpPr>
        <xdr:cNvPr id="9" name="txt_Cvičenie4" descr="Koľko grapefruitov predal Dušan v zime?">
          <a:extLst>
            <a:ext uri="{FF2B5EF4-FFF2-40B4-BE49-F238E27FC236}">
              <a16:creationId xmlns:a16="http://schemas.microsoft.com/office/drawing/2014/main" id="{FCBDED11-EA97-4523-9393-AA448E4CFE99}"/>
            </a:ext>
          </a:extLst>
        </xdr:cNvPr>
        <xdr:cNvSpPr txBox="1"/>
      </xdr:nvSpPr>
      <xdr:spPr>
        <a:xfrm>
          <a:off x="6392475" y="588540"/>
          <a:ext cx="1320799"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Koľko grapefruitov predal Dušan v zime?</a:t>
          </a:r>
        </a:p>
      </xdr:txBody>
    </xdr:sp>
    <xdr:clientData/>
  </xdr:twoCellAnchor>
  <xdr:twoCellAnchor editAs="absolute">
    <xdr:from>
      <xdr:col>6</xdr:col>
      <xdr:colOff>383886</xdr:colOff>
      <xdr:row>3</xdr:row>
      <xdr:rowOff>17040</xdr:rowOff>
    </xdr:from>
    <xdr:to>
      <xdr:col>8</xdr:col>
      <xdr:colOff>31715</xdr:colOff>
      <xdr:row>5</xdr:row>
      <xdr:rowOff>10944</xdr:rowOff>
    </xdr:to>
    <xdr:sp macro="" textlink="" fLocksText="0">
      <xdr:nvSpPr>
        <xdr:cNvPr id="10" name="shp_Cvičenie4" descr="Krok 4">
          <a:extLst>
            <a:ext uri="{FF2B5EF4-FFF2-40B4-BE49-F238E27FC236}">
              <a16:creationId xmlns:a16="http://schemas.microsoft.com/office/drawing/2014/main" id="{D79E7C31-121E-4FDF-AF13-6154B702278E}"/>
            </a:ext>
          </a:extLst>
        </xdr:cNvPr>
        <xdr:cNvSpPr/>
      </xdr:nvSpPr>
      <xdr:spPr>
        <a:xfrm>
          <a:off x="5984586" y="588540"/>
          <a:ext cx="390779"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sk"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9</xdr:col>
      <xdr:colOff>291718</xdr:colOff>
      <xdr:row>40</xdr:row>
      <xdr:rowOff>153162</xdr:rowOff>
    </xdr:to>
    <xdr:sp macro="" textlink="" fLocksText="0">
      <xdr:nvSpPr>
        <xdr:cNvPr id="11" name="txt_CvičeniePäta">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176213</xdr:colOff>
      <xdr:row>38</xdr:row>
      <xdr:rowOff>22098</xdr:rowOff>
    </xdr:from>
    <xdr:to>
      <xdr:col>9</xdr:col>
      <xdr:colOff>17970</xdr:colOff>
      <xdr:row>39</xdr:row>
      <xdr:rowOff>181864</xdr:rowOff>
    </xdr:to>
    <xdr:sp macro="" textlink="" fLocksText="0">
      <xdr:nvSpPr>
        <xdr:cNvPr id="13"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304800</xdr:colOff>
      <xdr:row>38</xdr:row>
      <xdr:rowOff>22098</xdr:rowOff>
    </xdr:from>
    <xdr:to>
      <xdr:col>1</xdr:col>
      <xdr:colOff>902208</xdr:colOff>
      <xdr:row>39</xdr:row>
      <xdr:rowOff>181864</xdr:rowOff>
    </xdr:to>
    <xdr:sp macro="" textlink="" fLocksText="0">
      <xdr:nvSpPr>
        <xdr:cNvPr id="14"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237743</xdr:colOff>
      <xdr:row>21</xdr:row>
      <xdr:rowOff>63146</xdr:rowOff>
    </xdr:to>
    <xdr:grpSp>
      <xdr:nvGrpSpPr>
        <xdr:cNvPr id="2" name="grp_Popis">
          <a:extLst>
            <a:ext uri="{FF2B5EF4-FFF2-40B4-BE49-F238E27FC236}">
              <a16:creationId xmlns:a16="http://schemas.microsoft.com/office/drawing/2014/main" id="{0CBCAAD8-AC3E-432E-BD29-4DB76654AE20}"/>
            </a:ext>
          </a:extLst>
        </xdr:cNvPr>
        <xdr:cNvGrpSpPr/>
      </xdr:nvGrpSpPr>
      <xdr:grpSpPr>
        <a:xfrm>
          <a:off x="0" y="0"/>
          <a:ext cx="7791068" cy="4063646"/>
          <a:chOff x="0" y="0"/>
          <a:chExt cx="7781543" cy="4287014"/>
        </a:xfrm>
      </xdr:grpSpPr>
      <xdr:sp macro="" textlink="">
        <xdr:nvSpPr>
          <xdr:cNvPr id="3" name="txt_PopisHlavička" descr="V prvom kurze ste získali základné informácie o koncepcii kontingenčnej tabuľky. Vysvetlili sme vám tiež, ako možno pole riadka použiť ako podmienku, ktorá rozdelí pole hodnoty.">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V prvom kurze ste získali základné informácie o koncepte kontingenčnej tabuľky.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Vysvetlili sme vám tiež, ako možno pole riadka použiť ako podmienku, ktorá rozdelí pole hodnoty.   </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005F1675-138F-4865-9273-49994D27F04B}"/>
              </a:ext>
            </a:extLst>
          </xdr:cNvPr>
          <xdr:cNvSpPr txBox="1"/>
        </xdr:nvSpPr>
        <xdr:spPr>
          <a:xfrm>
            <a:off x="0" y="3619500"/>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Kliknutím na tlačidlo Ďalej prejdet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B3B405CA-35F3-49D1-99DC-0B651E8D2288}"/>
              </a:ext>
            </a:extLst>
          </xdr:cNvPr>
          <xdr:cNvSpPr/>
        </xdr:nvSpPr>
        <xdr:spPr>
          <a:xfrm>
            <a:off x="62611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Kliknutím na tlačidlo Predchádzajúce sa vrátit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5</xdr:col>
      <xdr:colOff>38100</xdr:colOff>
      <xdr:row>7</xdr:row>
      <xdr:rowOff>99060</xdr:rowOff>
    </xdr:from>
    <xdr:to>
      <xdr:col>6</xdr:col>
      <xdr:colOff>534924</xdr:colOff>
      <xdr:row>9</xdr:row>
      <xdr:rowOff>38100</xdr:rowOff>
    </xdr:to>
    <xdr:sp macro="" textlink="">
      <xdr:nvSpPr>
        <xdr:cNvPr id="8" name="Text popisu 23" descr="Tento príklad znázorňuje, ako pole riadka...">
          <a:extLst>
            <a:ext uri="{FF2B5EF4-FFF2-40B4-BE49-F238E27FC236}">
              <a16:creationId xmlns:a16="http://schemas.microsoft.com/office/drawing/2014/main" id="{C7DEB72F-40D0-4C86-85B9-7E4546FEA1AF}"/>
            </a:ext>
          </a:extLst>
        </xdr:cNvPr>
        <xdr:cNvSpPr txBox="1"/>
      </xdr:nvSpPr>
      <xdr:spPr>
        <a:xfrm>
          <a:off x="3219450" y="1489710"/>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Pole riadka...</a:t>
          </a:r>
        </a:p>
      </xdr:txBody>
    </xdr:sp>
    <xdr:clientData/>
  </xdr:twoCellAnchor>
  <xdr:twoCellAnchor editAs="absolute">
    <xdr:from>
      <xdr:col>7</xdr:col>
      <xdr:colOff>836470</xdr:colOff>
      <xdr:row>14</xdr:row>
      <xdr:rowOff>22353</xdr:rowOff>
    </xdr:from>
    <xdr:to>
      <xdr:col>8</xdr:col>
      <xdr:colOff>962029</xdr:colOff>
      <xdr:row>15</xdr:row>
      <xdr:rowOff>69597</xdr:rowOff>
    </xdr:to>
    <xdr:sp macro="" textlink="">
      <xdr:nvSpPr>
        <xdr:cNvPr id="9" name="shp_ZátvorkaSpodok">
          <a:extLst>
            <a:ext uri="{FF2B5EF4-FFF2-40B4-BE49-F238E27FC236}">
              <a16:creationId xmlns:a16="http://schemas.microsoft.com/office/drawing/2014/main" id="{92B8F965-071F-42FF-AA9B-5303C40BF326}"/>
            </a:ext>
          </a:extLst>
        </xdr:cNvPr>
        <xdr:cNvSpPr/>
      </xdr:nvSpPr>
      <xdr:spPr>
        <a:xfrm rot="5400000" flipH="1" flipV="1">
          <a:off x="5719090" y="2321583"/>
          <a:ext cx="237744" cy="973284"/>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419100</xdr:colOff>
      <xdr:row>15</xdr:row>
      <xdr:rowOff>30480</xdr:rowOff>
    </xdr:from>
    <xdr:to>
      <xdr:col>9</xdr:col>
      <xdr:colOff>354330</xdr:colOff>
      <xdr:row>17</xdr:row>
      <xdr:rowOff>97536</xdr:rowOff>
    </xdr:to>
    <xdr:sp macro="" textlink="">
      <xdr:nvSpPr>
        <xdr:cNvPr id="10" name="Text popisu 24" descr="...rozdelí pole hodnoty.">
          <a:extLst>
            <a:ext uri="{FF2B5EF4-FFF2-40B4-BE49-F238E27FC236}">
              <a16:creationId xmlns:a16="http://schemas.microsoft.com/office/drawing/2014/main" id="{B4436690-B71C-4641-8920-34AF6EF7741D}"/>
            </a:ext>
          </a:extLst>
        </xdr:cNvPr>
        <xdr:cNvSpPr txBox="1"/>
      </xdr:nvSpPr>
      <xdr:spPr>
        <a:xfrm>
          <a:off x="4933950" y="2887980"/>
          <a:ext cx="1773555"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...rozdelí pole hodnoty.</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5</xdr:col>
      <xdr:colOff>564621</xdr:colOff>
      <xdr:row>5</xdr:row>
      <xdr:rowOff>79156</xdr:rowOff>
    </xdr:from>
    <xdr:to>
      <xdr:col>6</xdr:col>
      <xdr:colOff>645088</xdr:colOff>
      <xdr:row>9</xdr:row>
      <xdr:rowOff>102202</xdr:rowOff>
    </xdr:to>
    <xdr:sp macro="" textlink="">
      <xdr:nvSpPr>
        <xdr:cNvPr id="11" name="shp_ZakrivenáŠípka">
          <a:extLst>
            <a:ext uri="{FF2B5EF4-FFF2-40B4-BE49-F238E27FC236}">
              <a16:creationId xmlns:a16="http://schemas.microsoft.com/office/drawing/2014/main" id="{5FD1F551-2AA0-42BD-8FF5-F486B07FB2A4}"/>
            </a:ext>
          </a:extLst>
        </xdr:cNvPr>
        <xdr:cNvSpPr/>
      </xdr:nvSpPr>
      <xdr:spPr>
        <a:xfrm rot="13532850">
          <a:off x="3688957" y="1126770"/>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34083</xdr:colOff>
      <xdr:row>5</xdr:row>
      <xdr:rowOff>17145</xdr:rowOff>
    </xdr:from>
    <xdr:to>
      <xdr:col>8</xdr:col>
      <xdr:colOff>928766</xdr:colOff>
      <xdr:row>8</xdr:row>
      <xdr:rowOff>73920</xdr:rowOff>
    </xdr:to>
    <xdr:grpSp>
      <xdr:nvGrpSpPr>
        <xdr:cNvPr id="12" name="Skupina 11">
          <a:extLst>
            <a:ext uri="{FF2B5EF4-FFF2-40B4-BE49-F238E27FC236}">
              <a16:creationId xmlns:a16="http://schemas.microsoft.com/office/drawing/2014/main" id="{FBC05569-3D38-4A31-9736-B326F32A6F91}"/>
            </a:ext>
          </a:extLst>
        </xdr:cNvPr>
        <xdr:cNvGrpSpPr/>
      </xdr:nvGrpSpPr>
      <xdr:grpSpPr>
        <a:xfrm>
          <a:off x="4548933" y="969645"/>
          <a:ext cx="1742408" cy="628275"/>
          <a:chOff x="4409059" y="1007745"/>
          <a:chExt cx="1584007" cy="647324"/>
        </a:xfrm>
      </xdr:grpSpPr>
      <xdr:sp macro="" textlink="">
        <xdr:nvSpPr>
          <xdr:cNvPr id="13" name="Text popisu 2" descr="Táto jednoduchá kontingenčná tabuľka obsahuje súhrn údajov podľa polí Kupujúci a Súčet z Suma&#10;">
            <a:extLst>
              <a:ext uri="{FF2B5EF4-FFF2-40B4-BE49-F238E27FC236}">
                <a16:creationId xmlns:a16="http://schemas.microsoft.com/office/drawing/2014/main" id="{4F89901B-E2A4-432F-A906-7DAD21017051}"/>
              </a:ext>
            </a:extLst>
          </xdr:cNvPr>
          <xdr:cNvSpPr txBox="1">
            <a:spLocks noChangeArrowheads="1"/>
          </xdr:cNvSpPr>
        </xdr:nvSpPr>
        <xdr:spPr bwMode="auto">
          <a:xfrm>
            <a:off x="4549984" y="1007745"/>
            <a:ext cx="1302406" cy="27431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Kontingenčná tabuľka</a:t>
            </a:r>
          </a:p>
        </xdr:txBody>
      </xdr:sp>
      <xdr:sp macro="" textlink="">
        <xdr:nvSpPr>
          <xdr:cNvPr id="14" name="Zátvorka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63.xml><?xml version="1.0" encoding="utf-8"?>
<xdr:wsDr xmlns:xdr="http://schemas.openxmlformats.org/drawingml/2006/spreadsheetDrawing" xmlns:a="http://schemas.openxmlformats.org/drawingml/2006/main">
  <xdr:twoCellAnchor editAs="oneCell">
    <xdr:from>
      <xdr:col>1</xdr:col>
      <xdr:colOff>202165</xdr:colOff>
      <xdr:row>13</xdr:row>
      <xdr:rowOff>76200</xdr:rowOff>
    </xdr:from>
    <xdr:to>
      <xdr:col>5</xdr:col>
      <xdr:colOff>428625</xdr:colOff>
      <xdr:row>13</xdr:row>
      <xdr:rowOff>83872</xdr:rowOff>
    </xdr:to>
    <xdr:cxnSp macro="">
      <xdr:nvCxnSpPr>
        <xdr:cNvPr id="2" name="Priama spojnica 1">
          <a:extLst>
            <a:ext uri="{FF2B5EF4-FFF2-40B4-BE49-F238E27FC236}">
              <a16:creationId xmlns:a16="http://schemas.microsoft.com/office/drawing/2014/main" id="{83FC1E8B-BEDA-4C45-80B4-CA6FAEBB71A2}"/>
            </a:ext>
          </a:extLst>
        </xdr:cNvPr>
        <xdr:cNvCxnSpPr/>
      </xdr:nvCxnSpPr>
      <xdr:spPr>
        <a:xfrm flipV="1">
          <a:off x="792715" y="2609850"/>
          <a:ext cx="8341760" cy="7672"/>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82551</xdr:rowOff>
    </xdr:from>
    <xdr:to>
      <xdr:col>6</xdr:col>
      <xdr:colOff>9526</xdr:colOff>
      <xdr:row>24</xdr:row>
      <xdr:rowOff>161926</xdr:rowOff>
    </xdr:to>
    <xdr:sp macro="" textlink="">
      <xdr:nvSpPr>
        <xdr:cNvPr id="3" name="Obdĺžnik 2">
          <a:extLst>
            <a:ext uri="{FF2B5EF4-FFF2-40B4-BE49-F238E27FC236}">
              <a16:creationId xmlns:a16="http://schemas.microsoft.com/office/drawing/2014/main" id="{DA945815-357E-4462-8D0B-45A4CEB8ACE8}"/>
            </a:ext>
          </a:extLst>
        </xdr:cNvPr>
        <xdr:cNvSpPr/>
      </xdr:nvSpPr>
      <xdr:spPr>
        <a:xfrm>
          <a:off x="171452" y="263526"/>
          <a:ext cx="9134474" cy="42418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9907</xdr:colOff>
      <xdr:row>25</xdr:row>
      <xdr:rowOff>9525</xdr:rowOff>
    </xdr:to>
    <xdr:sp macro="" textlink="">
      <xdr:nvSpPr>
        <xdr:cNvPr id="4" name="Obdĺžnik 3">
          <a:extLst>
            <a:ext uri="{FF2B5EF4-FFF2-40B4-BE49-F238E27FC236}">
              <a16:creationId xmlns:a16="http://schemas.microsoft.com/office/drawing/2014/main" id="{54159935-7B91-4437-A02A-FBAD3FC45E5A}"/>
            </a:ext>
          </a:extLst>
        </xdr:cNvPr>
        <xdr:cNvSpPr/>
      </xdr:nvSpPr>
      <xdr:spPr>
        <a:xfrm>
          <a:off x="171451" y="1292071"/>
          <a:ext cx="9134856" cy="32418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Uvítacia správa" descr="Odporúčame vám však pokračovať ďalej. Vždy je čo objavovať...">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Odporúčame vám však pokračovať ďalej. Vždy je čo objavovať...</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Uvítacia správa" descr="Dobrá práca, zvládli ste to.">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2600" b="0" i="0" baseline="0">
              <a:solidFill>
                <a:schemeClr val="bg1"/>
              </a:solidFill>
              <a:effectLst/>
              <a:latin typeface="Segoe UI Light" pitchFamily="34" charset="0"/>
              <a:ea typeface="Segoe UI" pitchFamily="34" charset="0"/>
              <a:cs typeface="Segoe UI" pitchFamily="34" charset="0"/>
            </a:rPr>
            <a:t>Dobrá práca. Nie sú kontingenčné tabuľky skvelé?</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6104505</xdr:colOff>
      <xdr:row>12</xdr:row>
      <xdr:rowOff>39951</xdr:rowOff>
    </xdr:from>
    <xdr:to>
      <xdr:col>4</xdr:col>
      <xdr:colOff>180974</xdr:colOff>
      <xdr:row>20</xdr:row>
      <xdr:rowOff>55191</xdr:rowOff>
    </xdr:to>
    <xdr:sp macro="" textlink="">
      <xdr:nvSpPr>
        <xdr:cNvPr id="10" name="Textové pole 9" descr="Community&#10;Connect with other Excel fans. They can help you, and you can help them.">
          <a:hlinkClick xmlns:r="http://schemas.openxmlformats.org/officeDocument/2006/relationships" r:id="rId1" tooltip="Po výbere tohto prepojenia sa môžete spojiť s komunitou Excel Tech Community."/>
          <a:extLst>
            <a:ext uri="{FF2B5EF4-FFF2-40B4-BE49-F238E27FC236}">
              <a16:creationId xmlns:a16="http://schemas.microsoft.com/office/drawing/2014/main" id="{E7183862-E870-479F-8C1E-52256B7E8079}"/>
            </a:ext>
          </a:extLst>
        </xdr:cNvPr>
        <xdr:cNvSpPr txBox="1"/>
      </xdr:nvSpPr>
      <xdr:spPr>
        <a:xfrm>
          <a:off x="6695055" y="2211651"/>
          <a:ext cx="16012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1" baseline="0">
              <a:solidFill>
                <a:srgbClr val="217346"/>
              </a:solidFill>
              <a:effectLst/>
              <a:latin typeface="Segoe UI Light" panose="020B0502040204020203" pitchFamily="34" charset="0"/>
              <a:ea typeface="+mn-ea"/>
              <a:cs typeface="Segoe UI Light" panose="020B0502040204020203" pitchFamily="34" charset="0"/>
            </a:rPr>
            <a:t>Komunita</a:t>
          </a:r>
          <a:endParaRPr lang="en-US" sz="1200" b="1" baseline="0">
            <a:solidFill>
              <a:srgbClr val="217346"/>
            </a:solidFill>
            <a:effectLst/>
            <a:latin typeface="Segoe UI Light" panose="020B0502040204020203" pitchFamily="34" charset="0"/>
            <a:ea typeface="+mn-ea"/>
            <a:cs typeface="Segoe UI Light" panose="020B0502040204020203" pitchFamily="34" charset="0"/>
          </a:endParaRPr>
        </a:p>
        <a:p>
          <a:pPr algn="l" rtl="0"/>
          <a:r>
            <a:rPr lang="sk" sz="1200" baseline="0">
              <a:solidFill>
                <a:sysClr val="windowText" lastClr="000000"/>
              </a:solidFill>
              <a:effectLst/>
              <a:latin typeface="Segoe UI Light" panose="020B0502040204020203" pitchFamily="34" charset="0"/>
              <a:ea typeface="+mn-ea"/>
              <a:cs typeface="Segoe UI Light" panose="020B0502040204020203" pitchFamily="34" charset="0"/>
            </a:rPr>
            <a:t>Spojte sa s ďalšími fanúšikmi Excelu. Buď môžu pomôcť oni vám, alebo vy im.</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28574</xdr:rowOff>
    </xdr:from>
    <xdr:to>
      <xdr:col>1</xdr:col>
      <xdr:colOff>2790825</xdr:colOff>
      <xdr:row>22</xdr:row>
      <xdr:rowOff>66675</xdr:rowOff>
    </xdr:to>
    <xdr:grpSp>
      <xdr:nvGrpSpPr>
        <xdr:cNvPr id="22" name="Skupina 21">
          <a:extLst>
            <a:ext uri="{FF2B5EF4-FFF2-40B4-BE49-F238E27FC236}">
              <a16:creationId xmlns:a16="http://schemas.microsoft.com/office/drawing/2014/main" id="{E3B4C7F0-9938-4B48-8D4A-4723351D6137}"/>
            </a:ext>
          </a:extLst>
        </xdr:cNvPr>
        <xdr:cNvGrpSpPr/>
      </xdr:nvGrpSpPr>
      <xdr:grpSpPr>
        <a:xfrm>
          <a:off x="847725" y="2200274"/>
          <a:ext cx="2533650" cy="1847851"/>
          <a:chOff x="847725" y="2209799"/>
          <a:chExt cx="2533650" cy="1847851"/>
        </a:xfrm>
      </xdr:grpSpPr>
      <xdr:sp macro="" textlink="">
        <xdr:nvSpPr>
          <xdr:cNvPr id="13" name="Textové pole 12" descr="Ďalšie informácie">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3" y="3518965"/>
            <a:ext cx="1676401" cy="5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Textové pole 13" descr="More Pivot info&#10;Discover more you can do by reading this helpful article on PivotTables.">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404F5309-E1AE-4E66-910F-9CCC95E3951B}"/>
              </a:ext>
            </a:extLst>
          </xdr:cNvPr>
          <xdr:cNvSpPr txBox="1"/>
        </xdr:nvSpPr>
        <xdr:spPr>
          <a:xfrm>
            <a:off x="1362073" y="2209799"/>
            <a:ext cx="201930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1" baseline="0">
                <a:solidFill>
                  <a:srgbClr val="217346"/>
                </a:solidFill>
                <a:effectLst/>
                <a:latin typeface="Segoe UI Light" panose="020B0502040204020203" pitchFamily="34" charset="0"/>
                <a:ea typeface="+mn-ea"/>
                <a:cs typeface="Segoe UI Light" panose="020B0502040204020203" pitchFamily="34" charset="0"/>
              </a:rPr>
              <a:t>Ďalšie informácie o kontingenčných tabuľkách</a:t>
            </a:r>
            <a:endParaRPr lang="en-US" sz="1200" b="1" baseline="0">
              <a:solidFill>
                <a:srgbClr val="217346"/>
              </a:solidFill>
              <a:effectLst/>
              <a:latin typeface="Segoe UI Light" panose="020B0502040204020203" pitchFamily="34" charset="0"/>
              <a:ea typeface="+mn-ea"/>
              <a:cs typeface="Segoe UI Light" panose="020B0502040204020203" pitchFamily="34" charset="0"/>
            </a:endParaRPr>
          </a:p>
          <a:p>
            <a:pPr algn="l" rtl="0"/>
            <a:r>
              <a:rPr lang="sk" sz="1200" baseline="0">
                <a:solidFill>
                  <a:sysClr val="windowText" lastClr="000000"/>
                </a:solidFill>
                <a:effectLst/>
                <a:latin typeface="Segoe UI Light" panose="020B0502040204020203" pitchFamily="34" charset="0"/>
                <a:ea typeface="+mn-ea"/>
                <a:cs typeface="Segoe UI Light" panose="020B0502040204020203" pitchFamily="34" charset="0"/>
              </a:rPr>
              <a:t>Spoznajte ďalšie možnosti v tomto užitočnom článku o kontingenčných tabuľkách.</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pic>
        <xdr:nvPicPr>
          <xdr:cNvPr id="15" name="Obrázok 14">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3003003</xdr:colOff>
      <xdr:row>12</xdr:row>
      <xdr:rowOff>28575</xdr:rowOff>
    </xdr:from>
    <xdr:to>
      <xdr:col>1</xdr:col>
      <xdr:colOff>5276850</xdr:colOff>
      <xdr:row>22</xdr:row>
      <xdr:rowOff>76200</xdr:rowOff>
    </xdr:to>
    <xdr:grpSp>
      <xdr:nvGrpSpPr>
        <xdr:cNvPr id="23" name="Skupina 22">
          <a:extLst>
            <a:ext uri="{FF2B5EF4-FFF2-40B4-BE49-F238E27FC236}">
              <a16:creationId xmlns:a16="http://schemas.microsoft.com/office/drawing/2014/main" id="{9F552F16-4CE0-4BBC-AE78-2EA091C3B227}"/>
            </a:ext>
          </a:extLst>
        </xdr:cNvPr>
        <xdr:cNvGrpSpPr/>
      </xdr:nvGrpSpPr>
      <xdr:grpSpPr>
        <a:xfrm>
          <a:off x="3593553" y="2200275"/>
          <a:ext cx="2273847" cy="1857375"/>
          <a:chOff x="2983953" y="2209800"/>
          <a:chExt cx="2273847" cy="1857375"/>
        </a:xfrm>
      </xdr:grpSpPr>
      <xdr:pic>
        <xdr:nvPicPr>
          <xdr:cNvPr id="16" name="Grafika 15">
            <a:hlinkClick xmlns:r="http://schemas.openxmlformats.org/officeDocument/2006/relationships" r:id="rId4" tooltip="Po výbere tohto prepojenia získate ďalšie informácie o obnovení kontingenčných tabuliek."/>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Textové pole 16" descr="About refresh&#10;Read this important article about how to refresh PivotTables. ">
            <a:hlinkClick xmlns:r="http://schemas.openxmlformats.org/officeDocument/2006/relationships" r:id="rId4" tooltip="Po výbere tohto prepojenia získate ďalšie informácie o obnovení kontingenčných tabuliek."/>
            <a:extLst>
              <a:ext uri="{FF2B5EF4-FFF2-40B4-BE49-F238E27FC236}">
                <a16:creationId xmlns:a16="http://schemas.microsoft.com/office/drawing/2014/main" id="{E45C3434-160B-49B7-B3E2-240541ECEB77}"/>
              </a:ext>
            </a:extLst>
          </xdr:cNvPr>
          <xdr:cNvSpPr txBox="1"/>
        </xdr:nvSpPr>
        <xdr:spPr>
          <a:xfrm>
            <a:off x="3273313" y="2209800"/>
            <a:ext cx="1984487" cy="177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1" baseline="0">
                <a:solidFill>
                  <a:srgbClr val="217346"/>
                </a:solidFill>
                <a:effectLst/>
                <a:latin typeface="Segoe UI Light" panose="020B0502040204020203" pitchFamily="34" charset="0"/>
                <a:ea typeface="+mn-ea"/>
                <a:cs typeface="Segoe UI Light" panose="020B0502040204020203" pitchFamily="34" charset="0"/>
              </a:rPr>
              <a:t>Informácie o obnovení</a:t>
            </a:r>
            <a:endParaRPr lang="en-US" sz="1200" b="1" baseline="0">
              <a:solidFill>
                <a:srgbClr val="217346"/>
              </a:solidFill>
              <a:effectLst/>
              <a:latin typeface="Segoe UI Light" panose="020B0502040204020203" pitchFamily="34" charset="0"/>
              <a:ea typeface="+mn-ea"/>
              <a:cs typeface="Segoe UI Light" panose="020B0502040204020203" pitchFamily="34" charset="0"/>
            </a:endParaRPr>
          </a:p>
          <a:p>
            <a:pPr algn="l" rtl="0"/>
            <a:r>
              <a:rPr lang="sk" sz="1200" baseline="0">
                <a:solidFill>
                  <a:sysClr val="windowText" lastClr="000000"/>
                </a:solidFill>
                <a:effectLst/>
                <a:latin typeface="Segoe UI Light" panose="020B0502040204020203" pitchFamily="34" charset="0"/>
                <a:ea typeface="+mn-ea"/>
                <a:cs typeface="Segoe UI Light" panose="020B0502040204020203" pitchFamily="34" charset="0"/>
              </a:rPr>
              <a:t>Prečítajte si tento zaujímavý článok o možnostiach obnovenia kontingenčných tabuliek. </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sp macro="" textlink="">
        <xdr:nvSpPr>
          <xdr:cNvPr id="18" name="Textové pole 17" descr="Ďalšie informácie">
            <a:hlinkClick xmlns:r="http://schemas.openxmlformats.org/officeDocument/2006/relationships" r:id="rId4" tooltip="Po výbere tohto prepojenia získate ďalšie informácie o obnovení kontingenčných tabuliek."/>
            <a:extLst>
              <a:ext uri="{FF2B5EF4-FFF2-40B4-BE49-F238E27FC236}">
                <a16:creationId xmlns:a16="http://schemas.microsoft.com/office/drawing/2014/main" id="{D5C76820-F0A8-4797-989E-E19891768845}"/>
              </a:ext>
            </a:extLst>
          </xdr:cNvPr>
          <xdr:cNvSpPr txBox="1"/>
        </xdr:nvSpPr>
        <xdr:spPr>
          <a:xfrm>
            <a:off x="3286123" y="3518965"/>
            <a:ext cx="14859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1</xdr:col>
      <xdr:colOff>6124574</xdr:colOff>
      <xdr:row>19</xdr:row>
      <xdr:rowOff>80440</xdr:rowOff>
    </xdr:from>
    <xdr:to>
      <xdr:col>4</xdr:col>
      <xdr:colOff>200025</xdr:colOff>
      <xdr:row>25</xdr:row>
      <xdr:rowOff>38100</xdr:rowOff>
    </xdr:to>
    <xdr:sp macro="" textlink="">
      <xdr:nvSpPr>
        <xdr:cNvPr id="20" name="Textové pole 19" descr="Ďalšie informácie">
          <a:hlinkClick xmlns:r="http://schemas.openxmlformats.org/officeDocument/2006/relationships" r:id="rId1" tooltip="Po výbere tohto prepojenia sa môžete spojiť s komunitou Excel Tech Community."/>
          <a:extLst>
            <a:ext uri="{FF2B5EF4-FFF2-40B4-BE49-F238E27FC236}">
              <a16:creationId xmlns:a16="http://schemas.microsoft.com/office/drawing/2014/main" id="{A906CB9F-D84E-44A9-8F0E-E96C8C3B2BF4}"/>
            </a:ext>
          </a:extLst>
        </xdr:cNvPr>
        <xdr:cNvSpPr txBox="1"/>
      </xdr:nvSpPr>
      <xdr:spPr>
        <a:xfrm>
          <a:off x="6715124" y="3518965"/>
          <a:ext cx="1600201" cy="104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 (len v angličtine)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5457825</xdr:colOff>
      <xdr:row>12</xdr:row>
      <xdr:rowOff>95250</xdr:rowOff>
    </xdr:from>
    <xdr:to>
      <xdr:col>1</xdr:col>
      <xdr:colOff>6127035</xdr:colOff>
      <xdr:row>14</xdr:row>
      <xdr:rowOff>163068</xdr:rowOff>
    </xdr:to>
    <xdr:pic>
      <xdr:nvPicPr>
        <xdr:cNvPr id="21" name="Obrázok 20" descr="Komunita">
          <a:hlinkClick xmlns:r="http://schemas.openxmlformats.org/officeDocument/2006/relationships" r:id="rId1" tooltip="Po výbere tohto prepojenia sa môžete spojiť s komunitou Excel Tech Community."/>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048375" y="2266950"/>
          <a:ext cx="669210" cy="429768"/>
        </a:xfrm>
        <a:prstGeom prst="rect">
          <a:avLst/>
        </a:prstGeom>
      </xdr:spPr>
    </xdr:pic>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542543</xdr:colOff>
      <xdr:row>21</xdr:row>
      <xdr:rowOff>2641</xdr:rowOff>
    </xdr:to>
    <xdr:grpSp>
      <xdr:nvGrpSpPr>
        <xdr:cNvPr id="2" name="grp_Popis">
          <a:extLst>
            <a:ext uri="{FF2B5EF4-FFF2-40B4-BE49-F238E27FC236}">
              <a16:creationId xmlns:a16="http://schemas.microsoft.com/office/drawing/2014/main" id="{0163F57D-6E0F-4B43-9E03-9A087FCD67B2}"/>
            </a:ext>
          </a:extLst>
        </xdr:cNvPr>
        <xdr:cNvGrpSpPr/>
      </xdr:nvGrpSpPr>
      <xdr:grpSpPr>
        <a:xfrm>
          <a:off x="0" y="0"/>
          <a:ext cx="7781543" cy="3984091"/>
          <a:chOff x="0" y="0"/>
          <a:chExt cx="7781543" cy="4267962"/>
        </a:xfrm>
      </xdr:grpSpPr>
      <xdr:sp macro="" textlink="">
        <xdr:nvSpPr>
          <xdr:cNvPr id="3" name="txt_PopisHlavička" descr="Keď sa však prvýkrát pozriete na kontingenčnú tabuľku, pravdepodobne z nej budete potrebovať zistiť viac odpovedí.">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Keď sa však prvýkrát pozriete na kontingenčnú tabuľku,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pravdepodobne z nej budete potrebovať zistiť viac odpovedí. </a:t>
            </a:r>
          </a:p>
        </xdr:txBody>
      </xdr:sp>
      <xdr:sp macro="" textlink="">
        <xdr:nvSpPr>
          <xdr:cNvPr id="4" name="txt_PopisPäta">
            <a:extLst>
              <a:ext uri="{FF2B5EF4-FFF2-40B4-BE49-F238E27FC236}">
                <a16:creationId xmlns:a16="http://schemas.microsoft.com/office/drawing/2014/main" id="{5606B571-AC2C-49B3-9358-149921868111}"/>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53F2B1CA-0CE9-46DA-AB24-B8BB1F266533}"/>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4</xdr:col>
      <xdr:colOff>714377</xdr:colOff>
      <xdr:row>5</xdr:row>
      <xdr:rowOff>47635</xdr:rowOff>
    </xdr:from>
    <xdr:to>
      <xdr:col>6</xdr:col>
      <xdr:colOff>760493</xdr:colOff>
      <xdr:row>7</xdr:row>
      <xdr:rowOff>167342</xdr:rowOff>
    </xdr:to>
    <xdr:sp macro="" textlink="">
      <xdr:nvSpPr>
        <xdr:cNvPr id="8" name="txt_PopisBublina2" descr="Čo z maminho nákupu bolo také drahé?">
          <a:extLst>
            <a:ext uri="{FF2B5EF4-FFF2-40B4-BE49-F238E27FC236}">
              <a16:creationId xmlns:a16="http://schemas.microsoft.com/office/drawing/2014/main" id="{72FEE2C1-1D5A-4CD5-9E31-5E55F078E5A7}"/>
            </a:ext>
          </a:extLst>
        </xdr:cNvPr>
        <xdr:cNvSpPr txBox="1"/>
      </xdr:nvSpPr>
      <xdr:spPr>
        <a:xfrm>
          <a:off x="3409952"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panose="020F0502020204030204" pitchFamily="34" charset="0"/>
              <a:ea typeface="Calibri" panose="020F0502020204030204" pitchFamily="34" charset="0"/>
              <a:cs typeface="Calibri" panose="020F0502020204030204" pitchFamily="34" charset="0"/>
            </a:rPr>
            <a:t>Na čo jednotlivé osoby minuli peniaze?</a:t>
          </a:r>
        </a:p>
      </xdr:txBody>
    </xdr:sp>
    <xdr:clientData/>
  </xdr:twoCellAnchor>
  <xdr:twoCellAnchor editAs="absolute">
    <xdr:from>
      <xdr:col>5</xdr:col>
      <xdr:colOff>142121</xdr:colOff>
      <xdr:row>7</xdr:row>
      <xdr:rowOff>180980</xdr:rowOff>
    </xdr:from>
    <xdr:to>
      <xdr:col>5</xdr:col>
      <xdr:colOff>142121</xdr:colOff>
      <xdr:row>9</xdr:row>
      <xdr:rowOff>88813</xdr:rowOff>
    </xdr:to>
    <xdr:cxnSp macro="">
      <xdr:nvCxnSpPr>
        <xdr:cNvPr id="9" name="shp_RovnáŠípka">
          <a:extLst>
            <a:ext uri="{FF2B5EF4-FFF2-40B4-BE49-F238E27FC236}">
              <a16:creationId xmlns:a16="http://schemas.microsoft.com/office/drawing/2014/main" id="{237388AB-0E48-428F-99DB-FA7C284CF585}"/>
            </a:ext>
          </a:extLst>
        </xdr:cNvPr>
        <xdr:cNvCxnSpPr/>
      </xdr:nvCxnSpPr>
      <xdr:spPr>
        <a:xfrm flipV="1">
          <a:off x="3571121" y="149543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104776</xdr:colOff>
      <xdr:row>8</xdr:row>
      <xdr:rowOff>161936</xdr:rowOff>
    </xdr:from>
    <xdr:to>
      <xdr:col>8</xdr:col>
      <xdr:colOff>722392</xdr:colOff>
      <xdr:row>11</xdr:row>
      <xdr:rowOff>100668</xdr:rowOff>
    </xdr:to>
    <xdr:sp macro="" textlink="">
      <xdr:nvSpPr>
        <xdr:cNvPr id="10" name="txt_PopisBublina3" descr="Kedy sa tieto nákupy uskutočnili?">
          <a:extLst>
            <a:ext uri="{FF2B5EF4-FFF2-40B4-BE49-F238E27FC236}">
              <a16:creationId xmlns:a16="http://schemas.microsoft.com/office/drawing/2014/main" id="{6777C7AC-4BD4-4AA6-9E3A-A88922D3D22E}"/>
            </a:ext>
          </a:extLst>
        </xdr:cNvPr>
        <xdr:cNvSpPr txBox="1"/>
      </xdr:nvSpPr>
      <xdr:spPr>
        <a:xfrm>
          <a:off x="5391151" y="1666886"/>
          <a:ext cx="1608216"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panose="020F0502020204030204" pitchFamily="34" charset="0"/>
              <a:ea typeface="Calibri" panose="020F0502020204030204" pitchFamily="34" charset="0"/>
              <a:cs typeface="Calibri" panose="020F0502020204030204" pitchFamily="34" charset="0"/>
            </a:rPr>
            <a:t>Čo z maminho nákupu bolo také drahé?</a:t>
          </a:r>
        </a:p>
      </xdr:txBody>
    </xdr:sp>
    <xdr:clientData/>
  </xdr:twoCellAnchor>
  <xdr:twoCellAnchor editAs="absolute">
    <xdr:from>
      <xdr:col>2</xdr:col>
      <xdr:colOff>1</xdr:colOff>
      <xdr:row>8</xdr:row>
      <xdr:rowOff>104785</xdr:rowOff>
    </xdr:from>
    <xdr:to>
      <xdr:col>4</xdr:col>
      <xdr:colOff>285750</xdr:colOff>
      <xdr:row>11</xdr:row>
      <xdr:rowOff>43517</xdr:rowOff>
    </xdr:to>
    <xdr:sp macro="" textlink="">
      <xdr:nvSpPr>
        <xdr:cNvPr id="11" name="txt_PopisBublina1" descr="Na čo jednotlivé osoby minuli peniaze?">
          <a:extLst>
            <a:ext uri="{FF2B5EF4-FFF2-40B4-BE49-F238E27FC236}">
              <a16:creationId xmlns:a16="http://schemas.microsoft.com/office/drawing/2014/main" id="{3AAC450C-5889-4BFA-A9B5-D400C8B75868}"/>
            </a:ext>
          </a:extLst>
        </xdr:cNvPr>
        <xdr:cNvSpPr txBox="1"/>
      </xdr:nvSpPr>
      <xdr:spPr>
        <a:xfrm>
          <a:off x="1343026" y="1609735"/>
          <a:ext cx="1638299"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panose="020F0502020204030204" pitchFamily="34" charset="0"/>
              <a:ea typeface="Calibri" panose="020F0502020204030204" pitchFamily="34" charset="0"/>
              <a:cs typeface="Calibri" panose="020F0502020204030204" pitchFamily="34" charset="0"/>
            </a:rPr>
            <a:t>Kedy boli tieto nákupy uskutočnené?</a:t>
          </a:r>
        </a:p>
      </xdr:txBody>
    </xdr:sp>
    <xdr:clientData/>
  </xdr:twoCellAnchor>
  <xdr:twoCellAnchor>
    <xdr:from>
      <xdr:col>4</xdr:col>
      <xdr:colOff>116645</xdr:colOff>
      <xdr:row>10</xdr:row>
      <xdr:rowOff>60265</xdr:rowOff>
    </xdr:from>
    <xdr:to>
      <xdr:col>5</xdr:col>
      <xdr:colOff>307040</xdr:colOff>
      <xdr:row>13</xdr:row>
      <xdr:rowOff>2717</xdr:rowOff>
    </xdr:to>
    <xdr:sp macro="" textlink="">
      <xdr:nvSpPr>
        <xdr:cNvPr id="12" name="shp_ZakrivenáŠípka">
          <a:extLst>
            <a:ext uri="{FF2B5EF4-FFF2-40B4-BE49-F238E27FC236}">
              <a16:creationId xmlns:a16="http://schemas.microsoft.com/office/drawing/2014/main" id="{B71C3636-DAED-4D63-BABE-93BA3CA33E83}"/>
            </a:ext>
          </a:extLst>
        </xdr:cNvPr>
        <xdr:cNvSpPr/>
      </xdr:nvSpPr>
      <xdr:spPr>
        <a:xfrm rot="11700000">
          <a:off x="2812220" y="194621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7</xdr:col>
      <xdr:colOff>173794</xdr:colOff>
      <xdr:row>10</xdr:row>
      <xdr:rowOff>107893</xdr:rowOff>
    </xdr:from>
    <xdr:to>
      <xdr:col>7</xdr:col>
      <xdr:colOff>926164</xdr:colOff>
      <xdr:row>13</xdr:row>
      <xdr:rowOff>50345</xdr:rowOff>
    </xdr:to>
    <xdr:sp macro="" textlink="">
      <xdr:nvSpPr>
        <xdr:cNvPr id="13" name="shp_ZakrivenáŠípka" descr="Šípka">
          <a:extLst>
            <a:ext uri="{FF2B5EF4-FFF2-40B4-BE49-F238E27FC236}">
              <a16:creationId xmlns:a16="http://schemas.microsoft.com/office/drawing/2014/main" id="{FFA19B5E-4AA3-4969-93C6-1A4252EC873B}"/>
            </a:ext>
          </a:extLst>
        </xdr:cNvPr>
        <xdr:cNvSpPr/>
      </xdr:nvSpPr>
      <xdr:spPr>
        <a:xfrm rot="9900000" flipH="1">
          <a:off x="5460169" y="199384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542543</xdr:colOff>
      <xdr:row>20</xdr:row>
      <xdr:rowOff>174826</xdr:rowOff>
    </xdr:to>
    <xdr:grpSp>
      <xdr:nvGrpSpPr>
        <xdr:cNvPr id="2" name="grp_Popis">
          <a:extLst>
            <a:ext uri="{FF2B5EF4-FFF2-40B4-BE49-F238E27FC236}">
              <a16:creationId xmlns:a16="http://schemas.microsoft.com/office/drawing/2014/main" id="{F942036C-7421-495F-9C3C-6F8C9F7862FC}"/>
            </a:ext>
          </a:extLst>
        </xdr:cNvPr>
        <xdr:cNvGrpSpPr/>
      </xdr:nvGrpSpPr>
      <xdr:grpSpPr>
        <a:xfrm>
          <a:off x="0" y="0"/>
          <a:ext cx="7781543" cy="3965776"/>
          <a:chOff x="0" y="0"/>
          <a:chExt cx="7781543" cy="4267962"/>
        </a:xfrm>
      </xdr:grpSpPr>
      <xdr:sp macro="" textlink="">
        <xdr:nvSpPr>
          <xdr:cNvPr id="3" name="txt_PopisHlavička" descr="Všetky tieto otázky majú svoje opodstatnenie, zamerajme sa však len na jednu z nich.">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Všetky tieto otázky majú svoje opodstatnenie,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zamerajme sa však len na jednu z nich...</a:t>
            </a:r>
            <a:endParaRPr lang="sq-AL"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1CFDC5C8-782F-415C-90B2-D716F894C9BE}"/>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43212DFD-C5DE-43CE-A271-02A7CB414754}"/>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4</xdr:col>
      <xdr:colOff>609601</xdr:colOff>
      <xdr:row>5</xdr:row>
      <xdr:rowOff>47635</xdr:rowOff>
    </xdr:from>
    <xdr:to>
      <xdr:col>6</xdr:col>
      <xdr:colOff>636667</xdr:colOff>
      <xdr:row>7</xdr:row>
      <xdr:rowOff>167342</xdr:rowOff>
    </xdr:to>
    <xdr:sp macro="" textlink="">
      <xdr:nvSpPr>
        <xdr:cNvPr id="8" name="txt_PopisBublina1" descr="Na čo jednotlivé osoby minuli peniaze?">
          <a:extLst>
            <a:ext uri="{FF2B5EF4-FFF2-40B4-BE49-F238E27FC236}">
              <a16:creationId xmlns:a16="http://schemas.microsoft.com/office/drawing/2014/main" id="{6B19DEDE-7BD2-478E-A21D-2C849B5C2DE5}"/>
            </a:ext>
          </a:extLst>
        </xdr:cNvPr>
        <xdr:cNvSpPr txBox="1"/>
      </xdr:nvSpPr>
      <xdr:spPr>
        <a:xfrm>
          <a:off x="3286126"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panose="020F0502020204030204" pitchFamily="34" charset="0"/>
              <a:ea typeface="Calibri" panose="020F0502020204030204" pitchFamily="34" charset="0"/>
              <a:cs typeface="Calibri" panose="020F0502020204030204" pitchFamily="34" charset="0"/>
            </a:rPr>
            <a:t>Na čo jednotlivé osoby minuli peniaze?</a:t>
          </a:r>
        </a:p>
      </xdr:txBody>
    </xdr:sp>
    <xdr:clientData/>
  </xdr:twoCellAnchor>
  <xdr:twoCellAnchor editAs="absolute">
    <xdr:from>
      <xdr:col>5</xdr:col>
      <xdr:colOff>42108</xdr:colOff>
      <xdr:row>7</xdr:row>
      <xdr:rowOff>180980</xdr:rowOff>
    </xdr:from>
    <xdr:to>
      <xdr:col>5</xdr:col>
      <xdr:colOff>42108</xdr:colOff>
      <xdr:row>9</xdr:row>
      <xdr:rowOff>79288</xdr:rowOff>
    </xdr:to>
    <xdr:cxnSp macro="">
      <xdr:nvCxnSpPr>
        <xdr:cNvPr id="9" name="shp_RovnáŠípka">
          <a:extLst>
            <a:ext uri="{FF2B5EF4-FFF2-40B4-BE49-F238E27FC236}">
              <a16:creationId xmlns:a16="http://schemas.microsoft.com/office/drawing/2014/main" id="{83B21BB8-E608-457D-9D3A-FEF2ED6141E8}"/>
            </a:ext>
          </a:extLst>
        </xdr:cNvPr>
        <xdr:cNvCxnSpPr/>
      </xdr:nvCxnSpPr>
      <xdr:spPr>
        <a:xfrm flipV="1">
          <a:off x="3452058" y="149543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342518</xdr:colOff>
      <xdr:row>21</xdr:row>
      <xdr:rowOff>54007</xdr:rowOff>
    </xdr:to>
    <xdr:grpSp>
      <xdr:nvGrpSpPr>
        <xdr:cNvPr id="2" name="grp_Popis">
          <a:extLst>
            <a:ext uri="{FF2B5EF4-FFF2-40B4-BE49-F238E27FC236}">
              <a16:creationId xmlns:a16="http://schemas.microsoft.com/office/drawing/2014/main" id="{287FBF77-CF25-4F77-AA42-CBBA38FFCDBF}"/>
            </a:ext>
          </a:extLst>
        </xdr:cNvPr>
        <xdr:cNvGrpSpPr/>
      </xdr:nvGrpSpPr>
      <xdr:grpSpPr>
        <a:xfrm>
          <a:off x="0" y="0"/>
          <a:ext cx="7781543" cy="4102132"/>
          <a:chOff x="0" y="0"/>
          <a:chExt cx="7781543" cy="4334637"/>
        </a:xfrm>
      </xdr:grpSpPr>
      <xdr:sp macro="" textlink="">
        <xdr:nvSpPr>
          <xdr:cNvPr id="3" name="txt_PopisHlavička" descr="Otázku sme zodpovedali pridaním poľa stĺpca. Výsledkom je, že kontingenčná tabuľka má šesť nových stĺpcov, ktoré zobrazujú jednotlivé typy nákupu vykonané konkrétnou osobou.">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Otázku sme zodpovedali pridaním </a:t>
            </a:r>
            <a:r>
              <a:rPr lang="sk" sz="1350" b="0" i="1" kern="1200" baseline="0">
                <a:solidFill>
                  <a:schemeClr val="dk1"/>
                </a:solidFill>
                <a:effectLst/>
                <a:latin typeface="Segoe UI Semibold" panose="020B0702040204020203" pitchFamily="34" charset="0"/>
                <a:ea typeface="+mn-ea"/>
                <a:cs typeface="Segoe UI Semibold" panose="020B0702040204020203" pitchFamily="34" charset="0"/>
              </a:rPr>
              <a:t>poľa stĺpca</a:t>
            </a:r>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Výsledkom je, že kontingenčná tabuľka má päť nových stĺpcov, ktoré zobrazujú jednotlivé typy nákupu vykonané konkrétnou osobou. </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2</xdr:col>
      <xdr:colOff>975358</xdr:colOff>
      <xdr:row>7</xdr:row>
      <xdr:rowOff>55673</xdr:rowOff>
    </xdr:from>
    <xdr:to>
      <xdr:col>8</xdr:col>
      <xdr:colOff>9524</xdr:colOff>
      <xdr:row>8</xdr:row>
      <xdr:rowOff>118115</xdr:rowOff>
    </xdr:to>
    <xdr:sp macro="" textlink="">
      <xdr:nvSpPr>
        <xdr:cNvPr id="8" name="shp_ZátvorkaSpodok">
          <a:extLst>
            <a:ext uri="{FF2B5EF4-FFF2-40B4-BE49-F238E27FC236}">
              <a16:creationId xmlns:a16="http://schemas.microsoft.com/office/drawing/2014/main" id="{071B50CA-115B-4CE2-B290-919494A649EC}"/>
            </a:ext>
          </a:extLst>
        </xdr:cNvPr>
        <xdr:cNvSpPr/>
      </xdr:nvSpPr>
      <xdr:spPr>
        <a:xfrm rot="5400000">
          <a:off x="3599708" y="79273"/>
          <a:ext cx="252942" cy="2967991"/>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162882</xdr:colOff>
      <xdr:row>5</xdr:row>
      <xdr:rowOff>76199</xdr:rowOff>
    </xdr:from>
    <xdr:to>
      <xdr:col>7</xdr:col>
      <xdr:colOff>302099</xdr:colOff>
      <xdr:row>6</xdr:row>
      <xdr:rowOff>144433</xdr:rowOff>
    </xdr:to>
    <xdr:sp macro="" textlink="">
      <xdr:nvSpPr>
        <xdr:cNvPr id="9" name="Text popisu 23" descr="Pridali sme sem pole stĺpca, ktorým sa vytvorilo šesť nových stĺpcov...">
          <a:extLst>
            <a:ext uri="{FF2B5EF4-FFF2-40B4-BE49-F238E27FC236}">
              <a16:creationId xmlns:a16="http://schemas.microsoft.com/office/drawing/2014/main" id="{ECFF4DD8-638D-4ACA-8310-AFC847809DF2}"/>
            </a:ext>
          </a:extLst>
        </xdr:cNvPr>
        <xdr:cNvSpPr txBox="1"/>
      </xdr:nvSpPr>
      <xdr:spPr>
        <a:xfrm>
          <a:off x="2420307" y="1028699"/>
          <a:ext cx="2549042"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baseline="0" noProof="0">
              <a:effectLst/>
              <a:latin typeface="Calibri" panose="020F0502020204030204" pitchFamily="34" charset="0"/>
              <a:ea typeface="Calibri" panose="020F0502020204030204" pitchFamily="34" charset="0"/>
              <a:cs typeface="Calibri" panose="020F0502020204030204" pitchFamily="34" charset="0"/>
            </a:rPr>
            <a:t>Pridali sme sem </a:t>
          </a:r>
          <a:r>
            <a:rPr lang="sk" sz="1100" b="1" baseline="0" noProof="0">
              <a:effectLst/>
              <a:latin typeface="Calibri" panose="020F0502020204030204" pitchFamily="34" charset="0"/>
              <a:ea typeface="Calibri" panose="020F0502020204030204" pitchFamily="34" charset="0"/>
              <a:cs typeface="Calibri" panose="020F0502020204030204" pitchFamily="34" charset="0"/>
            </a:rPr>
            <a:t>pole stĺpca</a:t>
          </a:r>
          <a:r>
            <a:rPr lang="sk" sz="1100" b="0" baseline="0" noProof="0">
              <a:effectLst/>
              <a:latin typeface="Calibri" panose="020F0502020204030204" pitchFamily="34" charset="0"/>
              <a:ea typeface="Calibri" panose="020F0502020204030204" pitchFamily="34" charset="0"/>
              <a:cs typeface="Calibri" panose="020F0502020204030204" pitchFamily="34" charset="0"/>
            </a:rPr>
            <a:t>, ktorým sa vytvorilo päť nových stĺpcov...</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868680</xdr:colOff>
      <xdr:row>16</xdr:row>
      <xdr:rowOff>51013</xdr:rowOff>
    </xdr:from>
    <xdr:to>
      <xdr:col>7</xdr:col>
      <xdr:colOff>527903</xdr:colOff>
      <xdr:row>17</xdr:row>
      <xdr:rowOff>149727</xdr:rowOff>
    </xdr:to>
    <xdr:sp macro="" textlink="">
      <xdr:nvSpPr>
        <xdr:cNvPr id="10" name="Text popisu 24" descr="...a pole hodnoty sa tak ešte viac rozdelí.">
          <a:extLst>
            <a:ext uri="{FF2B5EF4-FFF2-40B4-BE49-F238E27FC236}">
              <a16:creationId xmlns:a16="http://schemas.microsoft.com/office/drawing/2014/main" id="{F0F91064-DAF7-41E9-AD09-A7A90D7CA46A}"/>
            </a:ext>
          </a:extLst>
        </xdr:cNvPr>
        <xdr:cNvSpPr txBox="1"/>
      </xdr:nvSpPr>
      <xdr:spPr>
        <a:xfrm>
          <a:off x="2135505" y="3146638"/>
          <a:ext cx="3059648" cy="28921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...a pole hodnoty sa tak ešte viac rozdelí.</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975362</xdr:colOff>
      <xdr:row>15</xdr:row>
      <xdr:rowOff>27096</xdr:rowOff>
    </xdr:from>
    <xdr:to>
      <xdr:col>8</xdr:col>
      <xdr:colOff>28578</xdr:colOff>
      <xdr:row>16</xdr:row>
      <xdr:rowOff>89538</xdr:rowOff>
    </xdr:to>
    <xdr:sp macro="" textlink="">
      <xdr:nvSpPr>
        <xdr:cNvPr id="11" name="shp_ZátvorkaSpodok">
          <a:extLst>
            <a:ext uri="{FF2B5EF4-FFF2-40B4-BE49-F238E27FC236}">
              <a16:creationId xmlns:a16="http://schemas.microsoft.com/office/drawing/2014/main" id="{F7BA2FAD-C065-43D6-9BE0-EAC92BC18787}"/>
            </a:ext>
          </a:extLst>
        </xdr:cNvPr>
        <xdr:cNvSpPr/>
      </xdr:nvSpPr>
      <xdr:spPr>
        <a:xfrm rot="16200000">
          <a:off x="3609237" y="1565171"/>
          <a:ext cx="252942" cy="2987041"/>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237743</xdr:colOff>
      <xdr:row>21</xdr:row>
      <xdr:rowOff>119108</xdr:rowOff>
    </xdr:to>
    <xdr:grpSp>
      <xdr:nvGrpSpPr>
        <xdr:cNvPr id="2" name="grp_Popis">
          <a:extLst>
            <a:ext uri="{FF2B5EF4-FFF2-40B4-BE49-F238E27FC236}">
              <a16:creationId xmlns:a16="http://schemas.microsoft.com/office/drawing/2014/main" id="{F75013C0-E90E-42BA-AC1B-34621962D482}"/>
            </a:ext>
          </a:extLst>
        </xdr:cNvPr>
        <xdr:cNvGrpSpPr/>
      </xdr:nvGrpSpPr>
      <xdr:grpSpPr>
        <a:xfrm>
          <a:off x="0" y="0"/>
          <a:ext cx="7781543" cy="4167233"/>
          <a:chOff x="0" y="0"/>
          <a:chExt cx="7781543" cy="4334637"/>
        </a:xfrm>
      </xdr:grpSpPr>
      <xdr:sp macro="" textlink="">
        <xdr:nvSpPr>
          <xdr:cNvPr id="3" name="txt_PopisHlavička" descr="Otázku sme zodpovedali pridaním poľa stĺpca. Výsledkom je, že kontingenčná tabuľka má šesť nových stĺpcov, ktoré zobrazujú jednotlivé typy nákupu vykonané konkrétnou osobou.">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Ak je pre vás zložité porozumieť kontingenčnej tabuľke, vyskúšajte toto: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Čítajte ju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zľava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potom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zhora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a nakoniec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nadol</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Nižšie je uvedený príklad pre ot</a:t>
            </a:r>
            <a:r>
              <a:rPr lang="en-US" sz="1350" b="0" kern="1200" baseline="0">
                <a:solidFill>
                  <a:schemeClr val="dk1"/>
                </a:solidFill>
                <a:effectLst/>
                <a:latin typeface="Segoe UI Light" panose="020B0502040204020203" pitchFamily="34" charset="0"/>
                <a:ea typeface="+mn-ea"/>
                <a:cs typeface="Segoe UI Light" panose="020B0502040204020203" pitchFamily="34" charset="0"/>
              </a:rPr>
              <a:t>ec</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funguje to však aj pre mam</a:t>
            </a:r>
            <a:r>
              <a:rPr lang="en-US" sz="1350" b="0" kern="1200" baseline="0">
                <a:solidFill>
                  <a:schemeClr val="dk1"/>
                </a:solidFill>
                <a:effectLst/>
                <a:latin typeface="Segoe UI Light" panose="020B0502040204020203" pitchFamily="34" charset="0"/>
                <a:ea typeface="+mn-ea"/>
                <a:cs typeface="Segoe UI Light" panose="020B0502040204020203" pitchFamily="34" charset="0"/>
              </a:rPr>
              <a:t>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alebo Em</a:t>
            </a:r>
            <a:r>
              <a:rPr lang="en-US" sz="1350" b="0" kern="1200" baseline="0">
                <a:solidFill>
                  <a:schemeClr val="dk1"/>
                </a:solidFill>
                <a:effectLst/>
                <a:latin typeface="Segoe UI Light" panose="020B0502040204020203" pitchFamily="34" charset="0"/>
                <a:ea typeface="+mn-ea"/>
                <a:cs typeface="Segoe UI Light" panose="020B0502040204020203" pitchFamily="34" charset="0"/>
              </a:rPr>
              <a:t>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AC558208-29A5-4D92-974A-A85C1799A7DA}"/>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BD296DEA-8DD2-407E-9128-9F5A7978A4B8}"/>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1</xdr:col>
      <xdr:colOff>598331</xdr:colOff>
      <xdr:row>5</xdr:row>
      <xdr:rowOff>47624</xdr:rowOff>
    </xdr:from>
    <xdr:to>
      <xdr:col>3</xdr:col>
      <xdr:colOff>209550</xdr:colOff>
      <xdr:row>6</xdr:row>
      <xdr:rowOff>115858</xdr:rowOff>
    </xdr:to>
    <xdr:sp macro="" textlink="">
      <xdr:nvSpPr>
        <xdr:cNvPr id="9" name="Text popisu 23" descr="Pridali sme sem pole stĺpca, ktorým sa vytvorilo šesť nových stĺpcov...">
          <a:extLst>
            <a:ext uri="{FF2B5EF4-FFF2-40B4-BE49-F238E27FC236}">
              <a16:creationId xmlns:a16="http://schemas.microsoft.com/office/drawing/2014/main" id="{DA7818BC-6F81-4A17-A351-4F43DF9175CB}"/>
            </a:ext>
          </a:extLst>
        </xdr:cNvPr>
        <xdr:cNvSpPr txBox="1"/>
      </xdr:nvSpPr>
      <xdr:spPr>
        <a:xfrm>
          <a:off x="1207931" y="1038224"/>
          <a:ext cx="1335244" cy="26825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sk" sz="1100" b="0" baseline="0" noProof="0">
              <a:effectLst/>
              <a:latin typeface="Calibri" panose="020F0502020204030204" pitchFamily="34" charset="0"/>
              <a:ea typeface="Calibri" panose="020F0502020204030204" pitchFamily="34" charset="0"/>
              <a:cs typeface="Calibri" panose="020F0502020204030204" pitchFamily="34" charset="0"/>
            </a:rPr>
            <a:t>...minul na stravu 125 EUR.</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105629</xdr:rowOff>
    </xdr:from>
    <xdr:to>
      <xdr:col>1</xdr:col>
      <xdr:colOff>601599</xdr:colOff>
      <xdr:row>11</xdr:row>
      <xdr:rowOff>44669</xdr:rowOff>
    </xdr:to>
    <xdr:sp macro="" textlink="">
      <xdr:nvSpPr>
        <xdr:cNvPr id="12" name="Text popisu 23" descr="Tento príklad znázorňuje, ako pole riadka...">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Otec...</a:t>
          </a:r>
        </a:p>
      </xdr:txBody>
    </xdr:sp>
    <xdr:clientData/>
  </xdr:twoCellAnchor>
  <xdr:twoCellAnchor editAs="absolute">
    <xdr:from>
      <xdr:col>1</xdr:col>
      <xdr:colOff>21696</xdr:colOff>
      <xdr:row>7</xdr:row>
      <xdr:rowOff>85725</xdr:rowOff>
    </xdr:from>
    <xdr:to>
      <xdr:col>1</xdr:col>
      <xdr:colOff>711763</xdr:colOff>
      <xdr:row>11</xdr:row>
      <xdr:rowOff>108771</xdr:rowOff>
    </xdr:to>
    <xdr:sp macro="" textlink="">
      <xdr:nvSpPr>
        <xdr:cNvPr id="13" name="shp_ZakrivenáŠípka">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47625</xdr:colOff>
      <xdr:row>6</xdr:row>
      <xdr:rowOff>190500</xdr:rowOff>
    </xdr:from>
    <xdr:to>
      <xdr:col>3</xdr:col>
      <xdr:colOff>47626</xdr:colOff>
      <xdr:row>8</xdr:row>
      <xdr:rowOff>41184</xdr:rowOff>
    </xdr:to>
    <xdr:cxnSp macro="">
      <xdr:nvCxnSpPr>
        <xdr:cNvPr id="14" name="shp_RovnáŠípka">
          <a:extLst>
            <a:ext uri="{FF2B5EF4-FFF2-40B4-BE49-F238E27FC236}">
              <a16:creationId xmlns:a16="http://schemas.microsoft.com/office/drawing/2014/main" id="{8792D8A1-8378-4819-9CD8-EDC335A12C66}"/>
            </a:ext>
          </a:extLst>
        </xdr:cNvPr>
        <xdr:cNvCxnSpPr/>
      </xdr:nvCxnSpPr>
      <xdr:spPr>
        <a:xfrm flipH="1" flipV="1">
          <a:off x="2381250" y="1381125"/>
          <a:ext cx="1" cy="288834"/>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104775</xdr:colOff>
      <xdr:row>6</xdr:row>
      <xdr:rowOff>190500</xdr:rowOff>
    </xdr:from>
    <xdr:to>
      <xdr:col>4</xdr:col>
      <xdr:colOff>104775</xdr:colOff>
      <xdr:row>8</xdr:row>
      <xdr:rowOff>41183</xdr:rowOff>
    </xdr:to>
    <xdr:cxnSp macro="">
      <xdr:nvCxnSpPr>
        <xdr:cNvPr id="16" name="shp_RovnáŠípka">
          <a:extLst>
            <a:ext uri="{FF2B5EF4-FFF2-40B4-BE49-F238E27FC236}">
              <a16:creationId xmlns:a16="http://schemas.microsoft.com/office/drawing/2014/main" id="{35B9D297-97B1-46EE-9F29-631AD20EB2B1}"/>
            </a:ext>
          </a:extLst>
        </xdr:cNvPr>
        <xdr:cNvCxnSpPr/>
      </xdr:nvCxnSpPr>
      <xdr:spPr>
        <a:xfrm flipV="1">
          <a:off x="3048000"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169706</xdr:colOff>
      <xdr:row>5</xdr:row>
      <xdr:rowOff>47624</xdr:rowOff>
    </xdr:from>
    <xdr:to>
      <xdr:col>5</xdr:col>
      <xdr:colOff>152400</xdr:colOff>
      <xdr:row>6</xdr:row>
      <xdr:rowOff>115858</xdr:rowOff>
    </xdr:to>
    <xdr:sp macro="" textlink="">
      <xdr:nvSpPr>
        <xdr:cNvPr id="21" name="Text popisu 23" descr="Pridali sme sem pole stĺpca, ktorým sa vytvorilo šesť nových stĺpcov...">
          <a:extLst>
            <a:ext uri="{FF2B5EF4-FFF2-40B4-BE49-F238E27FC236}">
              <a16:creationId xmlns:a16="http://schemas.microsoft.com/office/drawing/2014/main" id="{22CEE01A-C875-473B-BB7B-33755865030C}"/>
            </a:ext>
          </a:extLst>
        </xdr:cNvPr>
        <xdr:cNvSpPr txBox="1"/>
      </xdr:nvSpPr>
      <xdr:spPr>
        <a:xfrm>
          <a:off x="2503331" y="1038224"/>
          <a:ext cx="1335244" cy="26825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baseline="0" noProof="0">
              <a:effectLst/>
              <a:latin typeface="Calibri" panose="020F0502020204030204" pitchFamily="34" charset="0"/>
              <a:ea typeface="Calibri" panose="020F0502020204030204" pitchFamily="34" charset="0"/>
              <a:cs typeface="Calibri" panose="020F0502020204030204" pitchFamily="34" charset="0"/>
            </a:rPr>
            <a:t>...minul na darčeky 95 EUR.</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371475</xdr:colOff>
      <xdr:row>6</xdr:row>
      <xdr:rowOff>190500</xdr:rowOff>
    </xdr:from>
    <xdr:to>
      <xdr:col>8</xdr:col>
      <xdr:colOff>371475</xdr:colOff>
      <xdr:row>8</xdr:row>
      <xdr:rowOff>41183</xdr:rowOff>
    </xdr:to>
    <xdr:cxnSp macro="">
      <xdr:nvCxnSpPr>
        <xdr:cNvPr id="22" name="shp_RovnáŠípka">
          <a:extLst>
            <a:ext uri="{FF2B5EF4-FFF2-40B4-BE49-F238E27FC236}">
              <a16:creationId xmlns:a16="http://schemas.microsoft.com/office/drawing/2014/main" id="{A2A0C856-BC73-48BE-81F8-D1A9D1C4ECD0}"/>
            </a:ext>
          </a:extLst>
        </xdr:cNvPr>
        <xdr:cNvCxnSpPr/>
      </xdr:nvCxnSpPr>
      <xdr:spPr>
        <a:xfrm flipV="1">
          <a:off x="565785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74456</xdr:colOff>
      <xdr:row>5</xdr:row>
      <xdr:rowOff>47624</xdr:rowOff>
    </xdr:from>
    <xdr:to>
      <xdr:col>8</xdr:col>
      <xdr:colOff>619126</xdr:colOff>
      <xdr:row>6</xdr:row>
      <xdr:rowOff>115858</xdr:rowOff>
    </xdr:to>
    <xdr:sp macro="" textlink="">
      <xdr:nvSpPr>
        <xdr:cNvPr id="23" name="Text popisu 23" descr="Pridali sme sem pole stĺpca, ktorým sa vytvorilo šesť nových stĺpcov...">
          <a:extLst>
            <a:ext uri="{FF2B5EF4-FFF2-40B4-BE49-F238E27FC236}">
              <a16:creationId xmlns:a16="http://schemas.microsoft.com/office/drawing/2014/main" id="{5845E49D-19E4-4DE4-B296-7140934FFACC}"/>
            </a:ext>
          </a:extLst>
        </xdr:cNvPr>
        <xdr:cNvSpPr txBox="1"/>
      </xdr:nvSpPr>
      <xdr:spPr>
        <a:xfrm>
          <a:off x="4827431" y="1000124"/>
          <a:ext cx="1078070"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sk" sz="1100" b="0" baseline="0" noProof="0">
              <a:effectLst/>
              <a:latin typeface="Calibri" panose="020F0502020204030204" pitchFamily="34" charset="0"/>
              <a:ea typeface="Calibri" panose="020F0502020204030204" pitchFamily="34" charset="0"/>
              <a:cs typeface="Calibri" panose="020F0502020204030204" pitchFamily="34" charset="0"/>
            </a:rPr>
            <a:t>...minul celkom 220 EUR.</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142493</xdr:colOff>
      <xdr:row>34</xdr:row>
      <xdr:rowOff>96022</xdr:rowOff>
    </xdr:to>
    <xdr:grpSp>
      <xdr:nvGrpSpPr>
        <xdr:cNvPr id="2" name="grp_Popis">
          <a:extLst>
            <a:ext uri="{FF2B5EF4-FFF2-40B4-BE49-F238E27FC236}">
              <a16:creationId xmlns:a16="http://schemas.microsoft.com/office/drawing/2014/main" id="{A1F3A5EC-05EB-4B6E-9133-C9FA48CEBB72}"/>
            </a:ext>
          </a:extLst>
        </xdr:cNvPr>
        <xdr:cNvGrpSpPr/>
      </xdr:nvGrpSpPr>
      <xdr:grpSpPr>
        <a:xfrm>
          <a:off x="0" y="0"/>
          <a:ext cx="7781543" cy="6620647"/>
          <a:chOff x="0" y="0"/>
          <a:chExt cx="7781543" cy="7112345"/>
        </a:xfrm>
      </xdr:grpSpPr>
      <xdr:sp macro="" textlink="">
        <xdr:nvSpPr>
          <xdr:cNvPr id="3" name="txt_PopisHlavička" descr="Ako sme vytvorili pole stĺpca? V zozname polí kontingenčnej tabuľky sme presunuli pole Typ nadol do oblasti Stĺpce.">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Ako sme vytvorili pole stĺpca? </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V zozname pol</a:t>
            </a:r>
            <a:r>
              <a:rPr lang="en-US" sz="1350" b="0" kern="1200" baseline="0">
                <a:solidFill>
                  <a:schemeClr val="dk1"/>
                </a:solidFill>
                <a:effectLst/>
                <a:latin typeface="Segoe UI Light" panose="020B0502040204020203" pitchFamily="34" charset="0"/>
                <a:ea typeface="+mn-ea"/>
                <a:cs typeface="Segoe UI Light" panose="020B0502040204020203" pitchFamily="34" charset="0"/>
              </a:rPr>
              <a:t>ia</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kontingenčnej tabuľky sme presunuli pole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Typ</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nadol do oblasti </a:t>
            </a:r>
            <a:r>
              <a:rPr lang="sk" sz="1350" b="0" i="1" kern="1200" baseline="0">
                <a:solidFill>
                  <a:schemeClr val="dk1"/>
                </a:solidFill>
                <a:effectLst/>
                <a:latin typeface="Segoe UI Light" panose="020B0502040204020203" pitchFamily="34" charset="0"/>
                <a:ea typeface="+mn-ea"/>
                <a:cs typeface="Segoe UI Light" panose="020B0502040204020203" pitchFamily="34" charset="0"/>
              </a:rPr>
              <a:t>Stĺpce</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oneCell">
    <xdr:from>
      <xdr:col>3</xdr:col>
      <xdr:colOff>480821</xdr:colOff>
      <xdr:row>5</xdr:row>
      <xdr:rowOff>117493</xdr:rowOff>
    </xdr:from>
    <xdr:to>
      <xdr:col>9</xdr:col>
      <xdr:colOff>23620</xdr:colOff>
      <xdr:row>29</xdr:row>
      <xdr:rowOff>135872</xdr:rowOff>
    </xdr:to>
    <xdr:pic>
      <xdr:nvPicPr>
        <xdr:cNvPr id="8" name="Obrázok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62046" y="1069993"/>
          <a:ext cx="2457449" cy="4638004"/>
        </a:xfrm>
        <a:prstGeom prst="rect">
          <a:avLst/>
        </a:prstGeom>
      </xdr:spPr>
    </xdr:pic>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19</xdr:row>
      <xdr:rowOff>133350</xdr:rowOff>
    </xdr:from>
    <xdr:to>
      <xdr:col>10</xdr:col>
      <xdr:colOff>123443</xdr:colOff>
      <xdr:row>23</xdr:row>
      <xdr:rowOff>38862</xdr:rowOff>
    </xdr:to>
    <xdr:sp macro="" textlink="" fLocksText="0">
      <xdr:nvSpPr>
        <xdr:cNvPr id="2" name="txt_CvičeniePäta">
          <a:extLst>
            <a:ext uri="{FF2B5EF4-FFF2-40B4-BE49-F238E27FC236}">
              <a16:creationId xmlns:a16="http://schemas.microsoft.com/office/drawing/2014/main" id="{7D6AC15F-391E-46D9-9202-E268E6DB08CF}"/>
            </a:ext>
          </a:extLst>
        </xdr:cNvPr>
        <xdr:cNvSpPr txBox="1"/>
      </xdr:nvSpPr>
      <xdr:spPr>
        <a:xfrm>
          <a:off x="0" y="376237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Cvičenie1" descr="Kliknite do kontingenčnej tabuľky uvedenej nižšie.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Kliknite do kontingenčnej tabuľky uvedenej nižšie. </a:t>
          </a:r>
        </a:p>
      </xdr:txBody>
    </xdr:sp>
    <xdr:clientData/>
  </xdr:twoCellAnchor>
  <xdr:twoCellAnchor editAs="absolute">
    <xdr:from>
      <xdr:col>2</xdr:col>
      <xdr:colOff>580026</xdr:colOff>
      <xdr:row>3</xdr:row>
      <xdr:rowOff>17039</xdr:rowOff>
    </xdr:from>
    <xdr:to>
      <xdr:col>4</xdr:col>
      <xdr:colOff>400049</xdr:colOff>
      <xdr:row>12</xdr:row>
      <xdr:rowOff>9524</xdr:rowOff>
    </xdr:to>
    <xdr:sp macro="" textlink="" fLocksText="0">
      <xdr:nvSpPr>
        <xdr:cNvPr id="5" name="txt_Cvičenie2" descr="Vidíte napravo zoznam polí kontingenčnej tabuľky? Výborne! (Ak ho nevidíte, kliknite pravým tlačidlom myši na kontingenčnú tabuľku nižšie a vyberte položku Zobraziť zoznam polí).">
          <a:extLst>
            <a:ext uri="{FF2B5EF4-FFF2-40B4-BE49-F238E27FC236}">
              <a16:creationId xmlns:a16="http://schemas.microsoft.com/office/drawing/2014/main" id="{AB39C435-1BDB-4BD6-A02D-4C14DB1CAAA1}"/>
            </a:ext>
          </a:extLst>
        </xdr:cNvPr>
        <xdr:cNvSpPr txBox="1"/>
      </xdr:nvSpPr>
      <xdr:spPr>
        <a:xfrm>
          <a:off x="2180226" y="588539"/>
          <a:ext cx="1553573" cy="1706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kern="1200" baseline="0">
              <a:solidFill>
                <a:srgbClr val="000000"/>
              </a:solidFill>
              <a:effectLst/>
              <a:latin typeface="Segoe UI" panose="020B0502040204020203" pitchFamily="34" charset="0"/>
              <a:ea typeface="+mn-ea"/>
              <a:cs typeface="Segoe UI" panose="020B0502040204020203" pitchFamily="34" charset="0"/>
            </a:rPr>
            <a:t>Vidíte napravo zoznam Polia kontingenčnej tabuľky? Výborne. (Ak ho nevidíte, kliknite pravým tlačidlom myši na kontingenčnú</a:t>
          </a:r>
          <a:r>
            <a:rPr lang="en-US" sz="1000" b="0" i="0" kern="1200" baseline="0">
              <a:solidFill>
                <a:srgbClr val="000000"/>
              </a:solidFill>
              <a:effectLst/>
              <a:latin typeface="Segoe UI" panose="020B0502040204020203" pitchFamily="34" charset="0"/>
              <a:ea typeface="+mn-ea"/>
              <a:cs typeface="Segoe UI" panose="020B0502040204020203" pitchFamily="34" charset="0"/>
            </a:rPr>
            <a:t> </a:t>
          </a:r>
          <a:r>
            <a:rPr lang="sk" sz="1000" b="0" i="0" kern="1200" baseline="0">
              <a:solidFill>
                <a:srgbClr val="000000"/>
              </a:solidFill>
              <a:effectLst/>
              <a:latin typeface="Segoe UI" panose="020B0502040204020203" pitchFamily="34" charset="0"/>
              <a:ea typeface="+mn-ea"/>
              <a:cs typeface="Segoe UI" panose="020B0502040204020203" pitchFamily="34" charset="0"/>
            </a:rPr>
            <a:t>tabuľku nižšie a vyberte položku </a:t>
          </a:r>
          <a:r>
            <a:rPr lang="sk" sz="1000" b="1" i="0" kern="1200" baseline="0">
              <a:solidFill>
                <a:srgbClr val="000000"/>
              </a:solidFill>
              <a:effectLst/>
              <a:latin typeface="Segoe UI" panose="020B0502040204020203" pitchFamily="34" charset="0"/>
              <a:ea typeface="+mn-ea"/>
              <a:cs typeface="Segoe UI" panose="020B0502040204020203" pitchFamily="34" charset="0"/>
            </a:rPr>
            <a:t>Zobraziť zoznam polí</a:t>
          </a:r>
          <a:r>
            <a:rPr lang="sk" sz="1000" b="0" i="0" kern="1200" baseline="0">
              <a:solidFill>
                <a:srgbClr val="000000"/>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17039</xdr:rowOff>
    </xdr:from>
    <xdr:to>
      <xdr:col>6</xdr:col>
      <xdr:colOff>663551</xdr:colOff>
      <xdr:row>11</xdr:row>
      <xdr:rowOff>142874</xdr:rowOff>
    </xdr:to>
    <xdr:sp macro="" textlink="" fLocksText="0">
      <xdr:nvSpPr>
        <xdr:cNvPr id="6" name="txt_Cvičenie3" descr="V zozname polí kontingenčnej tabuľky presuňte pole Typ nadol do oblasti Stĺpce. (Ako sme vám to ukázali na predchádzajúcom hárku.)">
          <a:extLst>
            <a:ext uri="{FF2B5EF4-FFF2-40B4-BE49-F238E27FC236}">
              <a16:creationId xmlns:a16="http://schemas.microsoft.com/office/drawing/2014/main" id="{FD6190D3-8147-455B-88B2-AE04AA703BA0}"/>
            </a:ext>
          </a:extLst>
        </xdr:cNvPr>
        <xdr:cNvSpPr txBox="1"/>
      </xdr:nvSpPr>
      <xdr:spPr>
        <a:xfrm>
          <a:off x="4111601" y="588539"/>
          <a:ext cx="1371600" cy="164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V zozname pol</a:t>
          </a:r>
          <a:r>
            <a:rPr lang="en-U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ia</a:t>
          </a:r>
          <a:r>
            <a:rPr lang="sk"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kontingenčnej tabuľky presuňte pole </a:t>
          </a:r>
          <a:r>
            <a:rPr lang="sk"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Typ</a:t>
          </a:r>
          <a:r>
            <a:rPr lang="sk"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nadol do oblasti </a:t>
          </a:r>
          <a:r>
            <a:rPr lang="sk"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Stĺpce</a:t>
          </a:r>
          <a:r>
            <a:rPr lang="sk"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(Tak ako sme vám ukázali na predchádzajúcom hárku.)</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Cvičenie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234248</xdr:colOff>
      <xdr:row>3</xdr:row>
      <xdr:rowOff>17040</xdr:rowOff>
    </xdr:from>
    <xdr:to>
      <xdr:col>2</xdr:col>
      <xdr:colOff>609152</xdr:colOff>
      <xdr:row>5</xdr:row>
      <xdr:rowOff>10944</xdr:rowOff>
    </xdr:to>
    <xdr:sp macro="" textlink="" fLocksText="0">
      <xdr:nvSpPr>
        <xdr:cNvPr id="8" name="shp_Cvičenie2" descr="2">
          <a:extLst>
            <a:ext uri="{FF2B5EF4-FFF2-40B4-BE49-F238E27FC236}">
              <a16:creationId xmlns:a16="http://schemas.microsoft.com/office/drawing/2014/main" id="{AFBD8E9C-8094-4A59-BA8A-7399553698EC}"/>
            </a:ext>
          </a:extLst>
        </xdr:cNvPr>
        <xdr:cNvSpPr/>
      </xdr:nvSpPr>
      <xdr:spPr>
        <a:xfrm>
          <a:off x="18344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Cvičenie3" descr="3">
          <a:extLst>
            <a:ext uri="{FF2B5EF4-FFF2-40B4-BE49-F238E27FC236}">
              <a16:creationId xmlns:a16="http://schemas.microsoft.com/office/drawing/2014/main" id="{E46E0741-F6C1-4776-8DBC-54484059FFC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CvičenieHlavička" descr="Cvičenie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Cvičenie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20</xdr:row>
      <xdr:rowOff>98298</xdr:rowOff>
    </xdr:from>
    <xdr:to>
      <xdr:col>9</xdr:col>
      <xdr:colOff>419608</xdr:colOff>
      <xdr:row>22</xdr:row>
      <xdr:rowOff>73914</xdr:rowOff>
    </xdr:to>
    <xdr:sp macro="" textlink="" fLocksText="0">
      <xdr:nvSpPr>
        <xdr:cNvPr id="11" name="txt_Cvičenie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AF6F87C0-5DC1-4DA5-9AF2-70081C52F9FD}"/>
            </a:ext>
          </a:extLst>
        </xdr:cNvPr>
        <xdr:cNvSpPr/>
      </xdr:nvSpPr>
      <xdr:spPr>
        <a:xfrm>
          <a:off x="62611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304800</xdr:colOff>
      <xdr:row>20</xdr:row>
      <xdr:rowOff>98298</xdr:rowOff>
    </xdr:from>
    <xdr:to>
      <xdr:col>1</xdr:col>
      <xdr:colOff>902208</xdr:colOff>
      <xdr:row>22</xdr:row>
      <xdr:rowOff>73914</xdr:rowOff>
    </xdr:to>
    <xdr:sp macro="" textlink="" fLocksText="0">
      <xdr:nvSpPr>
        <xdr:cNvPr id="12" name="txt_Cvičenie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7</xdr:col>
      <xdr:colOff>396851</xdr:colOff>
      <xdr:row>2</xdr:row>
      <xdr:rowOff>188490</xdr:rowOff>
    </xdr:from>
    <xdr:to>
      <xdr:col>10</xdr:col>
      <xdr:colOff>66675</xdr:colOff>
      <xdr:row>8</xdr:row>
      <xdr:rowOff>104775</xdr:rowOff>
    </xdr:to>
    <xdr:sp macro="" textlink="" fLocksText="0">
      <xdr:nvSpPr>
        <xdr:cNvPr id="13" name="txt_Cvičenie4" descr="Kontingenčná tabuľka nižšie by sa mala automaticky rozšíriť tak, aby zahŕňala tieto stĺpce. Ak sa chcete vrátiť späť, zrušte začiarknutie poľa Typ.">
          <a:extLst>
            <a:ext uri="{FF2B5EF4-FFF2-40B4-BE49-F238E27FC236}">
              <a16:creationId xmlns:a16="http://schemas.microsoft.com/office/drawing/2014/main" id="{7A33D2AB-A34B-413A-99F5-55DCE773A5D9}"/>
            </a:ext>
          </a:extLst>
        </xdr:cNvPr>
        <xdr:cNvSpPr txBox="1"/>
      </xdr:nvSpPr>
      <xdr:spPr>
        <a:xfrm>
          <a:off x="5959451" y="569490"/>
          <a:ext cx="1765324" cy="1059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Kontingenčná tabuľka nižšie by sa mala automaticky rozšíriť tak, aby zahŕňala príslušných šesť stĺpcov pre Typ. </a:t>
          </a:r>
        </a:p>
      </xdr:txBody>
    </xdr:sp>
    <xdr:clientData/>
  </xdr:twoCellAnchor>
  <xdr:twoCellAnchor editAs="absolute">
    <xdr:from>
      <xdr:col>7</xdr:col>
      <xdr:colOff>30461</xdr:colOff>
      <xdr:row>2</xdr:row>
      <xdr:rowOff>188490</xdr:rowOff>
    </xdr:from>
    <xdr:to>
      <xdr:col>7</xdr:col>
      <xdr:colOff>405365</xdr:colOff>
      <xdr:row>4</xdr:row>
      <xdr:rowOff>182394</xdr:rowOff>
    </xdr:to>
    <xdr:sp macro="" textlink="" fLocksText="0">
      <xdr:nvSpPr>
        <xdr:cNvPr id="14" name="shp_Cvičenie4" descr="4">
          <a:extLst>
            <a:ext uri="{FF2B5EF4-FFF2-40B4-BE49-F238E27FC236}">
              <a16:creationId xmlns:a16="http://schemas.microsoft.com/office/drawing/2014/main" id="{99850A0D-5905-46C7-99F2-3A5D9F8B6C69}"/>
            </a:ext>
          </a:extLst>
        </xdr:cNvPr>
        <xdr:cNvSpPr/>
      </xdr:nvSpPr>
      <xdr:spPr>
        <a:xfrm>
          <a:off x="55930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609218</xdr:colOff>
      <xdr:row>21</xdr:row>
      <xdr:rowOff>93354</xdr:rowOff>
    </xdr:to>
    <xdr:grpSp>
      <xdr:nvGrpSpPr>
        <xdr:cNvPr id="2" name="grp_Popis">
          <a:extLst>
            <a:ext uri="{FF2B5EF4-FFF2-40B4-BE49-F238E27FC236}">
              <a16:creationId xmlns:a16="http://schemas.microsoft.com/office/drawing/2014/main" id="{DB4820E7-B077-4DE5-978E-3D5D47B92A80}"/>
            </a:ext>
          </a:extLst>
        </xdr:cNvPr>
        <xdr:cNvGrpSpPr/>
      </xdr:nvGrpSpPr>
      <xdr:grpSpPr>
        <a:xfrm>
          <a:off x="0" y="0"/>
          <a:ext cx="7781543" cy="4093854"/>
          <a:chOff x="0" y="0"/>
          <a:chExt cx="7781543" cy="4287012"/>
        </a:xfrm>
      </xdr:grpSpPr>
      <xdr:sp macro="" textlink="">
        <xdr:nvSpPr>
          <xdr:cNvPr id="3" name="txt_PopisHlavička" descr="Pozrieme sa podrobnejšie na kontingenčnú tabuľku, ktorú ste práve vytvorili. Tentokrát sme však pridali nejaké špeciálne farby, pomocou ktorých môžete jednoducho vidieť, kde sa nachádzajú polia riadkov, stĺpcov a hodnôt.">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350" b="0" kern="1200" baseline="0">
                <a:solidFill>
                  <a:schemeClr val="dk1"/>
                </a:solidFill>
                <a:effectLst/>
                <a:latin typeface="Segoe UI Semibold" panose="020B0702040204020203" pitchFamily="34" charset="0"/>
                <a:ea typeface="+mn-ea"/>
                <a:cs typeface="Segoe UI Semibold" panose="020B0702040204020203" pitchFamily="34" charset="0"/>
              </a:rPr>
              <a:t>Pozrieme sa podrobnejšie na kontingenčnú tabuľku, ktorú ste práve vytvorili.</a:t>
            </a:r>
            <a:r>
              <a:rPr lang="sk" sz="1350" b="0" kern="1200" baseline="0">
                <a:solidFill>
                  <a:schemeClr val="dk1"/>
                </a:solidFill>
                <a:effectLst/>
                <a:latin typeface="Segoe UI Light" panose="020B0502040204020203" pitchFamily="34" charset="0"/>
                <a:ea typeface="+mn-ea"/>
                <a:cs typeface="Segoe UI Light" panose="020B0502040204020203" pitchFamily="34" charset="0"/>
              </a:rPr>
              <a:t> Tentokrát sme pridali farby, pomocou ktorých môžete jednoducho odlíšiť umiestnenie polí riadkov, stĺpcov a hodnôt.</a:t>
            </a:r>
            <a:endParaRPr lang="en-US" sz="135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7A526CCC-2308-4D2C-B86C-E41F94E1BDB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Tlačidlo Nasledujúci krok, obsahuje hypertextové prepojenie na nasledujúci hárok.">
            <a:hlinkClick xmlns:r="http://schemas.openxmlformats.org/officeDocument/2006/relationships" r:id="rId1" tooltip="Kliknutím sem prejdete na nasledujúci hárok."/>
            <a:extLst>
              <a:ext uri="{FF2B5EF4-FFF2-40B4-BE49-F238E27FC236}">
                <a16:creationId xmlns:a16="http://schemas.microsoft.com/office/drawing/2014/main" id="{9153B190-CA6E-4717-977E-F4F4054D66A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Tlačidlo Predchádzajúci krok, obsahuje hypertextové prepojenie na predchádzajúci hárok.">
            <a:hlinkClick xmlns:r="http://schemas.openxmlformats.org/officeDocument/2006/relationships" r:id="rId2" tooltip="Kliknutím sem sa vrátite na predchádzajúci hárok."/>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editAs="absolute">
    <xdr:from>
      <xdr:col>0</xdr:col>
      <xdr:colOff>495304</xdr:colOff>
      <xdr:row>5</xdr:row>
      <xdr:rowOff>55245</xdr:rowOff>
    </xdr:from>
    <xdr:to>
      <xdr:col>2</xdr:col>
      <xdr:colOff>3812</xdr:colOff>
      <xdr:row>6</xdr:row>
      <xdr:rowOff>176819</xdr:rowOff>
    </xdr:to>
    <xdr:sp macro="" textlink="">
      <xdr:nvSpPr>
        <xdr:cNvPr id="8" name="Text popisu 23" descr="Pole riadka...">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Pole riadka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364576</xdr:colOff>
      <xdr:row>14</xdr:row>
      <xdr:rowOff>171452</xdr:rowOff>
    </xdr:from>
    <xdr:to>
      <xdr:col>7</xdr:col>
      <xdr:colOff>414106</xdr:colOff>
      <xdr:row>16</xdr:row>
      <xdr:rowOff>117471</xdr:rowOff>
    </xdr:to>
    <xdr:sp macro="" textlink="">
      <xdr:nvSpPr>
        <xdr:cNvPr id="9" name="Text popisu 25" descr="... spolu s poľom stĺpca, ktoré ste práve pridali,...">
          <a:extLst>
            <a:ext uri="{FF2B5EF4-FFF2-40B4-BE49-F238E27FC236}">
              <a16:creationId xmlns:a16="http://schemas.microsoft.com/office/drawing/2014/main" id="{0032BC7D-BDA5-45A6-A759-FE577AEE8086}"/>
            </a:ext>
          </a:extLst>
        </xdr:cNvPr>
        <xdr:cNvSpPr txBox="1"/>
      </xdr:nvSpPr>
      <xdr:spPr>
        <a:xfrm>
          <a:off x="2955376" y="2838452"/>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Pole hodnoty</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32844</xdr:colOff>
      <xdr:row>6</xdr:row>
      <xdr:rowOff>142878</xdr:rowOff>
    </xdr:from>
    <xdr:to>
      <xdr:col>8</xdr:col>
      <xdr:colOff>13137</xdr:colOff>
      <xdr:row>7</xdr:row>
      <xdr:rowOff>114303</xdr:rowOff>
    </xdr:to>
    <xdr:sp macro="" textlink="">
      <xdr:nvSpPr>
        <xdr:cNvPr id="10" name="shp_ZátvorkaSpodok">
          <a:extLst>
            <a:ext uri="{FF2B5EF4-FFF2-40B4-BE49-F238E27FC236}">
              <a16:creationId xmlns:a16="http://schemas.microsoft.com/office/drawing/2014/main" id="{BFA5DF18-9736-4CF4-B77C-4F584C447345}"/>
            </a:ext>
          </a:extLst>
        </xdr:cNvPr>
        <xdr:cNvSpPr/>
      </xdr:nvSpPr>
      <xdr:spPr>
        <a:xfrm rot="5400000">
          <a:off x="4387740" y="-436177"/>
          <a:ext cx="171450" cy="3691759"/>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314094</xdr:colOff>
      <xdr:row>5</xdr:row>
      <xdr:rowOff>161924</xdr:rowOff>
    </xdr:from>
    <xdr:to>
      <xdr:col>7</xdr:col>
      <xdr:colOff>446729</xdr:colOff>
      <xdr:row>6</xdr:row>
      <xdr:rowOff>110143</xdr:rowOff>
    </xdr:to>
    <xdr:sp macro="" textlink="">
      <xdr:nvSpPr>
        <xdr:cNvPr id="11" name="Text popisu 24" descr="...rozdelí pole hodnoty.">
          <a:extLst>
            <a:ext uri="{FF2B5EF4-FFF2-40B4-BE49-F238E27FC236}">
              <a16:creationId xmlns:a16="http://schemas.microsoft.com/office/drawing/2014/main" id="{6227EEC0-7747-4D46-B133-C9A8FA06551B}"/>
            </a:ext>
          </a:extLst>
        </xdr:cNvPr>
        <xdr:cNvSpPr txBox="1"/>
      </xdr:nvSpPr>
      <xdr:spPr>
        <a:xfrm>
          <a:off x="2904894" y="1114424"/>
          <a:ext cx="3104435" cy="1387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panose="020F0502020204030204" pitchFamily="34" charset="0"/>
              <a:ea typeface="Calibri" panose="020F0502020204030204" pitchFamily="34" charset="0"/>
              <a:cs typeface="Calibri" panose="020F0502020204030204" pitchFamily="34" charset="0"/>
            </a:rPr>
            <a:t>Pole stĺpca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104644</xdr:rowOff>
    </xdr:from>
    <xdr:to>
      <xdr:col>2</xdr:col>
      <xdr:colOff>694934</xdr:colOff>
      <xdr:row>9</xdr:row>
      <xdr:rowOff>95844</xdr:rowOff>
    </xdr:to>
    <xdr:sp macro="" textlink="">
      <xdr:nvSpPr>
        <xdr:cNvPr id="12" name="shp_ZakrivenáŠípka">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32852</xdr:colOff>
      <xdr:row>14</xdr:row>
      <xdr:rowOff>4</xdr:rowOff>
    </xdr:from>
    <xdr:to>
      <xdr:col>8</xdr:col>
      <xdr:colOff>13144</xdr:colOff>
      <xdr:row>14</xdr:row>
      <xdr:rowOff>171454</xdr:rowOff>
    </xdr:to>
    <xdr:sp macro="" textlink="">
      <xdr:nvSpPr>
        <xdr:cNvPr id="13" name="shp_ZátvorkaSpodok">
          <a:extLst>
            <a:ext uri="{FF2B5EF4-FFF2-40B4-BE49-F238E27FC236}">
              <a16:creationId xmlns:a16="http://schemas.microsoft.com/office/drawing/2014/main" id="{63EA3E57-9ED8-4BBD-915B-6665DAC7E655}"/>
            </a:ext>
          </a:extLst>
        </xdr:cNvPr>
        <xdr:cNvSpPr/>
      </xdr:nvSpPr>
      <xdr:spPr>
        <a:xfrm rot="16200000">
          <a:off x="4385448" y="905208"/>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010.xml.rels>&#65279;<?xml version="1.0" encoding="utf-8"?><Relationships xmlns="http://schemas.openxmlformats.org/package/2006/relationships"><Relationship Type="http://schemas.openxmlformats.org/officeDocument/2006/relationships/pivotCacheRecords" Target="/xl/pivotCache/pivotCacheRecords1010.xml" Id="rId1" /></Relationships>
</file>

<file path=xl/pivotCache/_rels/pivotCacheDefinition119.xml.rels>&#65279;<?xml version="1.0" encoding="utf-8"?><Relationships xmlns="http://schemas.openxmlformats.org/package/2006/relationships"><Relationship Type="http://schemas.openxmlformats.org/officeDocument/2006/relationships/pivotCacheRecords" Target="/xl/pivotCache/pivotCacheRecords119.xml" Id="rId1" /></Relationships>
</file>

<file path=xl/pivotCache/_rels/pivotCacheDefinition12.xml.rels>&#65279;<?xml version="1.0" encoding="utf-8"?><Relationships xmlns="http://schemas.openxmlformats.org/package/2006/relationships"><Relationship Type="http://schemas.openxmlformats.org/officeDocument/2006/relationships/pivotCacheRecords" Target="/xl/pivotCache/pivotCacheRecords12.xml" Id="rId1" /></Relationships>
</file>

<file path=xl/pivotCache/_rels/pivotCacheDefinition1215.xml.rels>&#65279;<?xml version="1.0" encoding="utf-8"?><Relationships xmlns="http://schemas.openxmlformats.org/package/2006/relationships"><Relationship Type="http://schemas.openxmlformats.org/officeDocument/2006/relationships/pivotCacheRecords" Target="/xl/pivotCache/pivotCacheRecords1215.xml" Id="rId1" /></Relationships>
</file>

<file path=xl/pivotCache/_rels/pivotCacheDefinition133.xml.rels>&#65279;<?xml version="1.0" encoding="utf-8"?><Relationships xmlns="http://schemas.openxmlformats.org/package/2006/relationships"><Relationship Type="http://schemas.openxmlformats.org/officeDocument/2006/relationships/pivotCacheRecords" Target="/xl/pivotCache/pivotCacheRecords133.xml" Id="rId1" /></Relationships>
</file>

<file path=xl/pivotCache/_rels/pivotCacheDefinition144.xml.rels>&#65279;<?xml version="1.0" encoding="utf-8"?><Relationships xmlns="http://schemas.openxmlformats.org/package/2006/relationships"><Relationship Type="http://schemas.openxmlformats.org/officeDocument/2006/relationships/pivotCacheRecords" Target="/xl/pivotCache/pivotCacheRecords144.xml" Id="rId1" /></Relationships>
</file>

<file path=xl/pivotCache/_rels/pivotCacheDefinition1513.xml.rels>&#65279;<?xml version="1.0" encoding="utf-8"?><Relationships xmlns="http://schemas.openxmlformats.org/package/2006/relationships"><Relationship Type="http://schemas.openxmlformats.org/officeDocument/2006/relationships/pivotCacheRecords" Target="/xl/pivotCache/pivotCacheRecords1513.xml" Id="rId1" /></Relationships>
</file>

<file path=xl/pivotCache/_rels/pivotCacheDefinition212.xml.rels>&#65279;<?xml version="1.0" encoding="utf-8"?><Relationships xmlns="http://schemas.openxmlformats.org/package/2006/relationships"><Relationship Type="http://schemas.openxmlformats.org/officeDocument/2006/relationships/pivotCacheRecords" Target="/xl/pivotCache/pivotCacheRecords212.xml" Id="rId1" /></Relationships>
</file>

<file path=xl/pivotCache/_rels/pivotCacheDefinition36.xml.rels>&#65279;<?xml version="1.0" encoding="utf-8"?><Relationships xmlns="http://schemas.openxmlformats.org/package/2006/relationships"><Relationship Type="http://schemas.openxmlformats.org/officeDocument/2006/relationships/pivotCacheRecords" Target="/xl/pivotCache/pivotCacheRecords36.xml" Id="rId1" /></Relationships>
</file>

<file path=xl/pivotCache/_rels/pivotCacheDefinition411.xml.rels>&#65279;<?xml version="1.0" encoding="utf-8"?><Relationships xmlns="http://schemas.openxmlformats.org/package/2006/relationships"><Relationship Type="http://schemas.openxmlformats.org/officeDocument/2006/relationships/pivotCacheRecords" Target="/xl/pivotCache/pivotCacheRecords411.xml" Id="rId1" /></Relationships>
</file>

<file path=xl/pivotCache/_rels/pivotCacheDefinition51.xml.rels>&#65279;<?xml version="1.0" encoding="utf-8"?><Relationships xmlns="http://schemas.openxmlformats.org/package/2006/relationships"><Relationship Type="http://schemas.openxmlformats.org/officeDocument/2006/relationships/pivotCacheRecords" Target="/xl/pivotCache/pivotCacheRecords51.xml" Id="rId1" /></Relationships>
</file>

<file path=xl/pivotCache/_rels/pivotCacheDefinition68.xml.rels>&#65279;<?xml version="1.0" encoding="utf-8"?><Relationships xmlns="http://schemas.openxmlformats.org/package/2006/relationships"><Relationship Type="http://schemas.openxmlformats.org/officeDocument/2006/relationships/pivotCacheRecords" Target="/xl/pivotCache/pivotCacheRecords68.xml" Id="rId1" /></Relationships>
</file>

<file path=xl/pivotCache/_rels/pivotCacheDefinition714.xml.rels>&#65279;<?xml version="1.0" encoding="utf-8"?><Relationships xmlns="http://schemas.openxmlformats.org/package/2006/relationships"><Relationship Type="http://schemas.openxmlformats.org/officeDocument/2006/relationships/pivotCacheRecords" Target="/xl/pivotCache/pivotCacheRecords714.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7.xml.rels>&#65279;<?xml version="1.0" encoding="utf-8"?><Relationships xmlns="http://schemas.openxmlformats.org/package/2006/relationships"><Relationship Type="http://schemas.openxmlformats.org/officeDocument/2006/relationships/pivotCacheRecords" Target="/xl/pivotCache/pivotCacheRecords97.xml" Id="rId1" /></Relationships>
</file>

<file path=xl/pivotCache/pivotCacheDefinition10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125" createdVersion="6" refreshedVersion="6" minRefreshableVersion="3" recordCount="8" xr:uid="{29E8ACC5-38C1-452E-AB3F-819211C10F56}">
  <cacheSource type="worksheet">
    <worksheetSource name="tbl_4.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ount="5">
        <s v="Darčeky"/>
        <s v="Strava"/>
        <s v="Lístky"/>
        <s v="Hudba"/>
        <s v="Šport"/>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125" createdVersion="6" refreshedVersion="6" minRefreshableVersion="3" recordCount="8" xr:uid="{046E55D7-6883-4DC0-B1CB-987981A8CC38}">
  <cacheSource type="worksheet">
    <worksheetSource name="tbl_3.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6967592" createdVersion="6" refreshedVersion="6" minRefreshableVersion="3" recordCount="12" xr:uid="{07BE13ED-FCC3-416A-B468-8DF18D4AAD7E}">
  <cacheSource type="worksheet">
    <worksheetSource name="tbl_16.1"/>
  </cacheSource>
  <cacheFields count="4">
    <cacheField name="Mesiac" numFmtId="0">
      <sharedItems count="4">
        <s v="Jan"/>
        <s v="Feb"/>
        <s v="Mar"/>
        <s v="Apr"/>
      </sharedItems>
    </cacheField>
    <cacheField name="Kupujúci" numFmtId="0">
      <sharedItems count="3">
        <s v="Ema"/>
        <s v="Otec"/>
        <s v="Mama"/>
      </sharedItems>
    </cacheField>
    <cacheField name="Typ" numFmtId="0">
      <sharedItems count="2">
        <s v="Strava"/>
        <s v="Energie"/>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2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356485" createdVersion="6" refreshedVersion="6" minRefreshableVersion="3" recordCount="8" xr:uid="{5274EF08-7FE2-45C3-B273-08E2F4A8FC15}">
  <cacheSource type="worksheet">
    <worksheetSource name="tbl_2.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356485" createdVersion="6" refreshedVersion="6" minRefreshableVersion="3" recordCount="8" xr:uid="{4B30B891-EEF7-4594-B07F-03C828BB63B2}">
  <cacheSource type="worksheet">
    <worksheetSource name="tbl_1.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472224" createdVersion="6" refreshedVersion="6" minRefreshableVersion="3" recordCount="48" xr:uid="{00000000-000A-0000-FFFF-FFFF37000000}">
  <cacheSource type="worksheet">
    <worksheetSource name="tbl_18.1"/>
  </cacheSource>
  <cacheFields count="4">
    <cacheField name="Ročné obdobie" numFmtId="0">
      <sharedItems count="4">
        <s v="Zima"/>
        <s v="Letný"/>
        <s v="Leto"/>
        <s v="Jeseň"/>
      </sharedItems>
    </cacheField>
    <cacheField name="Obchodný zástupca" numFmtId="0">
      <sharedItems count="3">
        <s v="Júlia"/>
        <s v="Juraj"/>
        <s v="Dušan"/>
      </sharedItems>
    </cacheField>
    <cacheField name="Produkt" numFmtId="0">
      <sharedItems/>
    </cacheField>
    <cacheField name="Počet predaných jednotiek" numFmtId="171">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5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8703701" createdVersion="6" refreshedVersion="6" minRefreshableVersion="3" recordCount="48" xr:uid="{62DC068E-343A-4061-8310-5E8364524D09}">
  <cacheSource type="worksheet">
    <worksheetSource name="tbl_17.1"/>
  </cacheSource>
  <cacheFields count="4">
    <cacheField name="Kupujúci" numFmtId="0">
      <sharedItems count="2">
        <s v="Otec"/>
        <s v="Mama"/>
      </sharedItems>
    </cacheField>
    <cacheField name="Ročné obdobie" numFmtId="0">
      <sharedItems count="4">
        <s v="Zima"/>
        <s v="Letný"/>
        <s v="Leto"/>
        <s v="Jeseň"/>
      </sharedItems>
    </cacheField>
    <cacheField name="Typ" numFmtId="0">
      <sharedItems count="3">
        <s v="Poistenie"/>
        <s v="Nájomné"/>
        <s v="Energie"/>
      </sharedItems>
    </cacheField>
    <cacheField name="Suma" numFmtId="17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2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083331" createdVersion="6" refreshedVersion="6" minRefreshableVersion="3" recordCount="21" xr:uid="{62B0394C-6DBF-4C08-93AB-EFF372530D9A}">
  <cacheSource type="worksheet">
    <worksheetSource name="tbl_15.1"/>
  </cacheSource>
  <cacheFields count="4">
    <cacheField name="Dátum" numFmtId="167">
      <sharedItems containsSemiMixedTypes="0" containsNonDate="0" containsDate="1" containsString="0" minDate="2017-01-01T00:00:00" maxDate="2017-02-26T00:00:00"/>
    </cacheField>
    <cacheField name="Kupujúci" numFmtId="0">
      <sharedItems count="3">
        <s v="Otec"/>
        <s v="Ema"/>
        <s v="Mama"/>
      </sharedItems>
    </cacheField>
    <cacheField name="Typ" numFmtId="0">
      <sharedItems count="20">
        <s v="Šport"/>
        <s v="Letenky"/>
        <s v="Dane"/>
        <s v="Hudba"/>
        <s v="Lístky"/>
        <s v="Knihy"/>
        <s v="Obedy"/>
        <s v="Oblečenie"/>
        <s v="Hudobná výchova"/>
        <s v="Parkovanie"/>
        <s v="Elektronika"/>
        <s v="Pohonné hmoty"/>
        <s v="Strava"/>
        <s v="Poplatky v klube"/>
        <s v="Výdavky na zdravie"/>
        <s v="Elektrina"/>
        <s v="Ošetrenie u zubára"/>
        <s v="Poistenie auta"/>
        <s v="Zdravotné poistenie"/>
        <s v="Poistenie domu"/>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3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199077" createdVersion="6" refreshedVersion="6" minRefreshableVersion="3" recordCount="21" xr:uid="{BA99565A-5D2B-45DC-8962-9CB7D7E9E505}">
  <cacheSource type="worksheet">
    <worksheetSource name="Výdavky1281710"/>
  </cacheSource>
  <cacheFields count="4">
    <cacheField name="Dátum" numFmtId="167">
      <sharedItems containsSemiMixedTypes="0" containsNonDate="0" containsDate="1" containsString="0" minDate="2017-01-01T00:00:00" maxDate="2017-02-26T00:00:00"/>
    </cacheField>
    <cacheField name="Kupujúci" numFmtId="0">
      <sharedItems count="3">
        <s v="Otec"/>
        <s v="Ema"/>
        <s v="Mama"/>
      </sharedItems>
    </cacheField>
    <cacheField name="Typ" numFmtId="0">
      <sharedItems count="20">
        <s v="Šport"/>
        <s v="Letenky"/>
        <s v="Dane"/>
        <s v="Hudba"/>
        <s v="Lístky"/>
        <s v="Knihy"/>
        <s v="Obedy"/>
        <s v="Oblečenie"/>
        <s v="Hudobná výchova"/>
        <s v="Parkovanie"/>
        <s v="Elektronika"/>
        <s v="Pohonné hmoty"/>
        <s v="Strava"/>
        <s v="Poplatky v klube"/>
        <s v="Výdavky na zdravie"/>
        <s v="Elektrina"/>
        <s v="Ošetrenie u zubára"/>
        <s v="Poistenie auta"/>
        <s v="Zdravotné poistenie"/>
        <s v="Poistenie domu"/>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4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199077" createdVersion="6" refreshedVersion="6" minRefreshableVersion="3" recordCount="21" xr:uid="{741B3DD7-AB98-4A5D-98B7-302170657F34}">
  <cacheSource type="worksheet">
    <worksheetSource name="tbl_13.1"/>
  </cacheSource>
  <cacheFields count="4">
    <cacheField name="Dátum" numFmtId="167">
      <sharedItems containsSemiMixedTypes="0" containsNonDate="0" containsDate="1" containsString="0" minDate="2017-01-01T00:00:00" maxDate="2017-02-26T00:00:00"/>
    </cacheField>
    <cacheField name="Kupujúci" numFmtId="0">
      <sharedItems count="3">
        <s v="Otec"/>
        <s v="Ema"/>
        <s v="Mama"/>
      </sharedItems>
    </cacheField>
    <cacheField name="Typ" numFmtId="0">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5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430554" createdVersion="6" refreshedVersion="6" minRefreshableVersion="3" recordCount="21" xr:uid="{4EEB080C-3691-4DFD-B02D-281A11F7C1F1}">
  <cacheSource type="worksheet">
    <worksheetSource name="tbl_11.1"/>
  </cacheSource>
  <cacheFields count="4">
    <cacheField name="Dátum" numFmtId="167">
      <sharedItems containsSemiMixedTypes="0" containsNonDate="0" containsDate="1" containsString="0" minDate="2017-01-01T00:00:00" maxDate="2017-02-26T00:00:00"/>
    </cacheField>
    <cacheField name="Kupujúci" numFmtId="0">
      <sharedItems count="3">
        <s v="Otec"/>
        <s v="Ema"/>
        <s v="Mama"/>
      </sharedItems>
    </cacheField>
    <cacheField name="Typ" numFmtId="0">
      <sharedItems count="20">
        <s v="Šport"/>
        <s v="Letenky"/>
        <s v="Dane"/>
        <s v="Hudba"/>
        <s v="Lístky"/>
        <s v="Knihy"/>
        <s v="Obedy"/>
        <s v="Oblečenie"/>
        <s v="Hudobná výchova"/>
        <s v="Parkovanie"/>
        <s v="Elektronika"/>
        <s v="Pohonné hmoty"/>
        <s v="Strava"/>
        <s v="Poplatky v klube"/>
        <s v="Výdavky na zdravie"/>
        <s v="Elektrina"/>
        <s v="Ošetrenie u zubára"/>
        <s v="Poistenie auta"/>
        <s v="Zdravotné poistenie"/>
        <s v="Poistenie domu"/>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6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430554" createdVersion="6" refreshedVersion="6" minRefreshableVersion="3" recordCount="21" xr:uid="{5B8417CE-5AB3-4289-8382-16459698B90A}">
  <cacheSource type="worksheet">
    <worksheetSource name="tbl_10.1"/>
  </cacheSource>
  <cacheFields count="4">
    <cacheField name="Dátum" numFmtId="167">
      <sharedItems containsSemiMixedTypes="0" containsNonDate="0" containsDate="1" containsString="0" minDate="2017-01-01T00:00:00" maxDate="2017-02-26T00:00:00"/>
    </cacheField>
    <cacheField name="Kupujúci" numFmtId="0">
      <sharedItems count="3">
        <s v="Otec"/>
        <s v="Ema"/>
        <s v="Mama"/>
      </sharedItems>
    </cacheField>
    <cacheField name="Typ" numFmtId="0">
      <sharedItems count="20">
        <s v="Šport"/>
        <s v="Letenky"/>
        <s v="Dane"/>
        <s v="Hudba"/>
        <s v="Lístky"/>
        <s v="Knihy"/>
        <s v="Obedy"/>
        <s v="Oblečenie"/>
        <s v="Hudobná výchova"/>
        <s v="Parkovanie"/>
        <s v="Elektronika"/>
        <s v="Pohonné hmoty"/>
        <s v="Strava"/>
        <s v="Poplatky v klube"/>
        <s v="Výdavky na zdravie"/>
        <s v="Elektrina"/>
        <s v="Ošetrenie u zubára"/>
        <s v="Poistenie auta"/>
        <s v="Zdravotné poistenie"/>
        <s v="Poistenie domu"/>
      </sharedItems>
    </cacheField>
    <cacheField name="Suma" numFmtId="170">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7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5463" createdVersion="6" refreshedVersion="6" minRefreshableVersion="3" recordCount="8" xr:uid="{85D2BB9E-0647-4EA9-9940-E95196DF9DAC}">
  <cacheSource type="worksheet">
    <worksheetSource name="tbl_7.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ount="5">
        <s v="Darčeky"/>
        <s v="Strava"/>
        <s v="Lístky"/>
        <s v="Hudba"/>
        <s v="Šport"/>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777777" createdVersion="6" refreshedVersion="6" minRefreshableVersion="3" recordCount="8" xr:uid="{1A317CBF-9448-4F90-9E83-BBBAF89840A6}">
  <cacheSource type="worksheet">
    <worksheetSource name="tbl_6.1"/>
  </cacheSource>
  <cacheFields count="4">
    <cacheField name="Dátum" numFmtId="172">
      <sharedItems containsSemiMixedTypes="0" containsNonDate="0" containsDate="1" containsString="0" minDate="2017-01-01T00:00:00" maxDate="2017-02-26T00:00:00"/>
    </cacheField>
    <cacheField name="Kupujúci" numFmtId="0">
      <sharedItems count="3">
        <s v="Otec"/>
        <s v="Mama"/>
        <s v="Ema"/>
      </sharedItems>
    </cacheField>
    <cacheField name="Typ" numFmtId="0">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9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81127893516" createdVersion="6" refreshedVersion="6" minRefreshableVersion="3" recordCount="8" xr:uid="{4ACB965F-87F1-4FF8-BC63-F7A1DA7CA107}">
  <cacheSource type="worksheet">
    <worksheetSource name="tbl_4.116"/>
  </cacheSource>
  <cacheFields count="4">
    <cacheField name="Dátum" numFmtId="172">
      <sharedItems containsSemiMixedTypes="0" containsNonDate="0" containsDate="1" containsString="0" minDate="2017-01-01T00:00:00" maxDate="2017-02-26T00:00:00"/>
    </cacheField>
    <cacheField name="Kupujúci" numFmtId="0">
      <sharedItems containsBlank="1" count="4">
        <s v="Otec"/>
        <s v="Mama"/>
        <s v="Ema"/>
        <m u="1"/>
      </sharedItems>
    </cacheField>
    <cacheField name="Typ" numFmtId="0">
      <sharedItems containsBlank="1" count="6">
        <s v="Darčeky"/>
        <s v="Strava"/>
        <s v="Lístky"/>
        <s v="Hudba"/>
        <s v="Šport"/>
        <m u="1"/>
      </sharedItems>
    </cacheField>
    <cacheField name="Suma" numFmtId="17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0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arčeky"/>
    <n v="95"/>
  </r>
  <r>
    <d v="2017-01-15T00:00:00"/>
    <x v="1"/>
    <s v="Strava"/>
    <n v="325"/>
  </r>
  <r>
    <d v="2017-01-17T00:00:00"/>
    <x v="1"/>
    <s v="Lístky"/>
    <n v="250"/>
  </r>
  <r>
    <d v="2017-01-21T00:00:00"/>
    <x v="0"/>
    <s v="Strava"/>
    <n v="125"/>
  </r>
  <r>
    <d v="2017-02-02T00:00:00"/>
    <x v="1"/>
    <s v="Strava"/>
    <n v="235"/>
  </r>
  <r>
    <d v="2017-02-20T00:00:00"/>
    <x v="2"/>
    <s v="Hudba"/>
    <n v="20"/>
  </r>
  <r>
    <d v="2017-02-25T00:00:00"/>
    <x v="2"/>
    <s v="Lístky"/>
    <n v="125"/>
  </r>
  <r>
    <d v="2017-02-25T00:00:00"/>
    <x v="2"/>
    <s v="Šport"/>
    <n v="1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12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arčeky"/>
    <n v="95"/>
  </r>
  <r>
    <d v="2017-01-15T00:00:00"/>
    <x v="1"/>
    <s v="Strava"/>
    <n v="325"/>
  </r>
  <r>
    <d v="2017-01-17T00:00:00"/>
    <x v="1"/>
    <s v="Lístky"/>
    <n v="250"/>
  </r>
  <r>
    <d v="2017-01-21T00:00:00"/>
    <x v="0"/>
    <s v="Strava"/>
    <n v="125"/>
  </r>
  <r>
    <d v="2017-02-02T00:00:00"/>
    <x v="1"/>
    <s v="Strava"/>
    <n v="235"/>
  </r>
  <r>
    <d v="2017-02-20T00:00:00"/>
    <x v="2"/>
    <s v="Hudba"/>
    <n v="20"/>
  </r>
  <r>
    <d v="2017-02-25T00:00:00"/>
    <x v="2"/>
    <s v="Lístky"/>
    <n v="125"/>
  </r>
  <r>
    <d v="2017-02-25T00:00:00"/>
    <x v="2"/>
    <s v="Šport"/>
    <n v="125"/>
  </r>
</pivotCacheRecords>
</file>

<file path=xl/pivotCache/pivotCacheRecords13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arčeky"/>
    <n v="95"/>
  </r>
  <r>
    <d v="2017-01-15T00:00:00"/>
    <x v="1"/>
    <s v="Strava"/>
    <n v="325"/>
  </r>
  <r>
    <d v="2017-01-17T00:00:00"/>
    <x v="1"/>
    <s v="Lístky"/>
    <n v="250"/>
  </r>
  <r>
    <d v="2017-01-21T00:00:00"/>
    <x v="0"/>
    <s v="Strava"/>
    <n v="125"/>
  </r>
  <r>
    <d v="2017-02-02T00:00:00"/>
    <x v="1"/>
    <s v="Strava"/>
    <n v="235"/>
  </r>
  <r>
    <d v="2017-02-20T00:00:00"/>
    <x v="2"/>
    <s v="Hudba"/>
    <n v="20"/>
  </r>
  <r>
    <d v="2017-02-25T00:00:00"/>
    <x v="2"/>
    <s v="Lístky"/>
    <n v="125"/>
  </r>
  <r>
    <d v="2017-02-25T00:00:00"/>
    <x v="2"/>
    <s v="Šport"/>
    <n v="125"/>
  </r>
</pivotCacheRecords>
</file>

<file path=xl/pivotCache/pivotCacheRecords14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Pomaranče"/>
    <n v="300"/>
  </r>
  <r>
    <x v="0"/>
    <x v="1"/>
    <s v="Grapefruity"/>
    <n v="200"/>
  </r>
  <r>
    <x v="0"/>
    <x v="2"/>
    <s v="Jablká"/>
    <n v="400"/>
  </r>
  <r>
    <x v="0"/>
    <x v="0"/>
    <s v="Banány"/>
    <n v="300"/>
  </r>
  <r>
    <x v="0"/>
    <x v="1"/>
    <s v="Pomaranče"/>
    <n v="800"/>
  </r>
  <r>
    <x v="0"/>
    <x v="2"/>
    <s v="Grapefruity"/>
    <n v="400"/>
  </r>
  <r>
    <x v="0"/>
    <x v="0"/>
    <s v="Jablká"/>
    <n v="200"/>
  </r>
  <r>
    <x v="0"/>
    <x v="1"/>
    <s v="Banány"/>
    <n v="300"/>
  </r>
  <r>
    <x v="0"/>
    <x v="2"/>
    <s v="Pomaranče"/>
    <n v="450"/>
  </r>
  <r>
    <x v="0"/>
    <x v="0"/>
    <s v="Grapefruity"/>
    <n v="230"/>
  </r>
  <r>
    <x v="0"/>
    <x v="1"/>
    <s v="Jablká"/>
    <n v="120"/>
  </r>
  <r>
    <x v="0"/>
    <x v="2"/>
    <s v="Banány"/>
    <n v="400"/>
  </r>
  <r>
    <x v="1"/>
    <x v="0"/>
    <s v="Cvikla"/>
    <n v="210"/>
  </r>
  <r>
    <x v="1"/>
    <x v="1"/>
    <s v="Zemiaky"/>
    <n v="300"/>
  </r>
  <r>
    <x v="1"/>
    <x v="2"/>
    <s v="Hlávkový šalát"/>
    <n v="400"/>
  </r>
  <r>
    <x v="1"/>
    <x v="0"/>
    <s v="Reďkovka"/>
    <n v="230"/>
  </r>
  <r>
    <x v="1"/>
    <x v="1"/>
    <s v="Cvikla"/>
    <n v="900"/>
  </r>
  <r>
    <x v="1"/>
    <x v="2"/>
    <s v="Zemiaky"/>
    <n v="300"/>
  </r>
  <r>
    <x v="1"/>
    <x v="0"/>
    <s v="Hlávkový šalát"/>
    <n v="200"/>
  </r>
  <r>
    <x v="1"/>
    <x v="1"/>
    <s v="Reďkovka"/>
    <n v="1000"/>
  </r>
  <r>
    <x v="1"/>
    <x v="2"/>
    <s v="Cvikla"/>
    <n v="220"/>
  </r>
  <r>
    <x v="1"/>
    <x v="0"/>
    <s v="Zemiaky"/>
    <n v="400"/>
  </r>
  <r>
    <x v="1"/>
    <x v="1"/>
    <s v="Hlávkový šalát"/>
    <n v="200"/>
  </r>
  <r>
    <x v="1"/>
    <x v="2"/>
    <s v="Reďkovka"/>
    <n v="400"/>
  </r>
  <r>
    <x v="2"/>
    <x v="0"/>
    <s v="Čučoriedky"/>
    <n v="100"/>
  </r>
  <r>
    <x v="2"/>
    <x v="1"/>
    <s v="Jahody"/>
    <n v="30"/>
  </r>
  <r>
    <x v="2"/>
    <x v="2"/>
    <s v="Hrozno"/>
    <n v="123"/>
  </r>
  <r>
    <x v="2"/>
    <x v="0"/>
    <s v="Tekvica"/>
    <n v="300"/>
  </r>
  <r>
    <x v="2"/>
    <x v="1"/>
    <s v="Čučoriedky"/>
    <n v="350"/>
  </r>
  <r>
    <x v="2"/>
    <x v="2"/>
    <s v="Jahody"/>
    <n v="230"/>
  </r>
  <r>
    <x v="2"/>
    <x v="0"/>
    <s v="Hrozno"/>
    <n v="120"/>
  </r>
  <r>
    <x v="2"/>
    <x v="1"/>
    <s v="Tekvica"/>
    <n v="640"/>
  </r>
  <r>
    <x v="2"/>
    <x v="2"/>
    <s v="Čučoriedky"/>
    <n v="530"/>
  </r>
  <r>
    <x v="2"/>
    <x v="0"/>
    <s v="Jahody"/>
    <n v="560"/>
  </r>
  <r>
    <x v="2"/>
    <x v="1"/>
    <s v="Hrozno"/>
    <n v="240"/>
  </r>
  <r>
    <x v="2"/>
    <x v="2"/>
    <s v="Tekvica"/>
    <n v="250"/>
  </r>
  <r>
    <x v="3"/>
    <x v="0"/>
    <s v="Patizón"/>
    <n v="62"/>
  </r>
  <r>
    <x v="3"/>
    <x v="1"/>
    <s v="Cuketa"/>
    <n v="600"/>
  </r>
  <r>
    <x v="3"/>
    <x v="2"/>
    <s v="Jablká"/>
    <n v="340"/>
  </r>
  <r>
    <x v="3"/>
    <x v="0"/>
    <s v="Pomaranče"/>
    <n v="205"/>
  </r>
  <r>
    <x v="3"/>
    <x v="1"/>
    <s v="Patizón"/>
    <n v="500"/>
  </r>
  <r>
    <x v="3"/>
    <x v="2"/>
    <s v="Cuketa"/>
    <n v="403"/>
  </r>
  <r>
    <x v="3"/>
    <x v="0"/>
    <s v="Jablká"/>
    <n v="503"/>
  </r>
  <r>
    <x v="3"/>
    <x v="1"/>
    <s v="Pomaranče"/>
    <n v="2000"/>
  </r>
  <r>
    <x v="3"/>
    <x v="2"/>
    <s v="Patizón"/>
    <n v="140"/>
  </r>
  <r>
    <x v="3"/>
    <x v="0"/>
    <s v="Cuketa"/>
    <n v="502"/>
  </r>
  <r>
    <x v="3"/>
    <x v="1"/>
    <s v="Jablká"/>
    <n v="120"/>
  </r>
  <r>
    <x v="3"/>
    <x v="2"/>
    <s v="Pomaranče"/>
    <n v="50"/>
  </r>
</pivotCacheRecords>
</file>

<file path=xl/pivotCache/pivotCacheRecords15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2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3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4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s v="Šport"/>
    <n v="1000"/>
  </r>
  <r>
    <d v="2017-01-17T00:00:00"/>
    <x v="0"/>
    <s v="Letenky"/>
    <n v="500"/>
  </r>
  <r>
    <d v="2017-01-17T00:00:00"/>
    <x v="0"/>
    <s v="Dane"/>
    <n v="500"/>
  </r>
  <r>
    <d v="2017-02-20T00:00:00"/>
    <x v="1"/>
    <s v="Hudba"/>
    <n v="20"/>
  </r>
  <r>
    <d v="2017-02-25T00:00:00"/>
    <x v="1"/>
    <s v="Lístky"/>
    <n v="125"/>
  </r>
  <r>
    <d v="2017-01-21T00:00:00"/>
    <x v="1"/>
    <s v="Knihy"/>
    <n v="250"/>
  </r>
  <r>
    <d v="2017-02-20T00:00:00"/>
    <x v="1"/>
    <s v="Obedy"/>
    <n v="20"/>
  </r>
  <r>
    <d v="2017-02-25T00:00:00"/>
    <x v="1"/>
    <s v="Oblečenie"/>
    <n v="125"/>
  </r>
  <r>
    <d v="2017-01-21T00:00:00"/>
    <x v="1"/>
    <s v="Hudobná výchova"/>
    <n v="250"/>
  </r>
  <r>
    <d v="2017-02-20T00:00:00"/>
    <x v="1"/>
    <s v="Parkovanie"/>
    <n v="20"/>
  </r>
  <r>
    <d v="2017-02-25T00:00:00"/>
    <x v="1"/>
    <s v="Elektronika"/>
    <n v="125"/>
  </r>
  <r>
    <d v="2017-01-01T00:00:00"/>
    <x v="2"/>
    <s v="Pohonné hmoty"/>
    <n v="74"/>
  </r>
  <r>
    <d v="2017-01-15T00:00:00"/>
    <x v="2"/>
    <s v="Strava"/>
    <n v="235"/>
  </r>
  <r>
    <d v="2017-01-21T00:00:00"/>
    <x v="2"/>
    <s v="Poplatky v klube"/>
    <n v="125"/>
  </r>
  <r>
    <d v="2017-02-02T00:00:00"/>
    <x v="2"/>
    <s v="Strava"/>
    <n v="235"/>
  </r>
  <r>
    <d v="2017-01-01T00:00:00"/>
    <x v="2"/>
    <s v="Výdavky na zdravie"/>
    <n v="74"/>
  </r>
  <r>
    <d v="2017-01-15T00:00:00"/>
    <x v="2"/>
    <s v="Elektrina"/>
    <n v="70"/>
  </r>
  <r>
    <d v="2017-02-02T00:00:00"/>
    <x v="2"/>
    <s v="Ošetrenie u zubára"/>
    <n v="235"/>
  </r>
  <r>
    <d v="2017-01-01T00:00:00"/>
    <x v="2"/>
    <s v="Poistenie auta"/>
    <n v="74"/>
  </r>
  <r>
    <d v="2017-01-15T00:00:00"/>
    <x v="2"/>
    <s v="Zdravotné poistenie"/>
    <n v="70"/>
  </r>
  <r>
    <d v="2017-02-02T00:00:00"/>
    <x v="2"/>
    <s v="Poistenie domu"/>
    <n v="235"/>
  </r>
</pivotCacheRecords>
</file>

<file path=xl/pivotCache/pivotCacheRecords5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6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7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arčeky"/>
    <n v="95"/>
  </r>
  <r>
    <d v="2017-01-15T00:00:00"/>
    <x v="1"/>
    <s v="Strava"/>
    <n v="325"/>
  </r>
  <r>
    <d v="2017-01-17T00:00:00"/>
    <x v="1"/>
    <s v="Lístky"/>
    <n v="250"/>
  </r>
  <r>
    <d v="2017-01-21T00:00:00"/>
    <x v="0"/>
    <s v="Strava"/>
    <n v="125"/>
  </r>
  <r>
    <d v="2017-02-02T00:00:00"/>
    <x v="1"/>
    <s v="Strava"/>
    <n v="235"/>
  </r>
  <r>
    <d v="2017-02-20T00:00:00"/>
    <x v="2"/>
    <s v="Hudba"/>
    <n v="20"/>
  </r>
  <r>
    <d v="2017-02-25T00:00:00"/>
    <x v="2"/>
    <s v="Lístky"/>
    <n v="125"/>
  </r>
  <r>
    <d v="2017-02-25T00:00:00"/>
    <x v="2"/>
    <s v="Šport"/>
    <n v="125"/>
  </r>
</pivotCacheRecords>
</file>

<file path=xl/pivotCache/pivotCacheRecords9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09.xml.rels>&#65279;<?xml version="1.0" encoding="utf-8"?><Relationships xmlns="http://schemas.openxmlformats.org/package/2006/relationships"><Relationship Type="http://schemas.openxmlformats.org/officeDocument/2006/relationships/pivotCacheDefinition" Target="/xl/pivotCache/pivotCacheDefinition411.xml" Id="rId1" /></Relationships>
</file>

<file path=xl/pivotTables/_rels/pivotTable115.xml.rels>&#65279;<?xml version="1.0" encoding="utf-8"?><Relationships xmlns="http://schemas.openxmlformats.org/package/2006/relationships"><Relationship Type="http://schemas.openxmlformats.org/officeDocument/2006/relationships/pivotCacheDefinition" Target="/xl/pivotCache/pivotCacheDefinition36.xml" Id="rId1" /></Relationships>
</file>

<file path=xl/pivotTables/_rels/pivotTable1218.xml.rels>&#65279;<?xml version="1.0" encoding="utf-8"?><Relationships xmlns="http://schemas.openxmlformats.org/package/2006/relationships"><Relationship Type="http://schemas.openxmlformats.org/officeDocument/2006/relationships/pivotCacheDefinition" Target="/xl/pivotCache/pivotCacheDefinition212.xml" Id="rId1" /></Relationships>
</file>

<file path=xl/pivotTables/_rels/pivotTable13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14.xml.rels>&#65279;<?xml version="1.0" encoding="utf-8"?><Relationships xmlns="http://schemas.openxmlformats.org/package/2006/relationships"><Relationship Type="http://schemas.openxmlformats.org/officeDocument/2006/relationships/pivotCacheDefinition" Target="/xl/pivotCache/pivotCacheDefinition133.xml" Id="rId1" /></Relationships>
</file>

<file path=xl/pivotTables/_rels/pivotTable1411.xml.rels>&#65279;<?xml version="1.0" encoding="utf-8"?><Relationships xmlns="http://schemas.openxmlformats.org/package/2006/relationships"><Relationship Type="http://schemas.openxmlformats.org/officeDocument/2006/relationships/pivotCacheDefinition" Target="/xl/pivotCache/pivotCacheDefinition1513.xml" Id="rId1" /></Relationships>
</file>

<file path=xl/pivotTables/_rels/pivotTable153.xml.rels>&#65279;<?xml version="1.0" encoding="utf-8"?><Relationships xmlns="http://schemas.openxmlformats.org/package/2006/relationships"><Relationship Type="http://schemas.openxmlformats.org/officeDocument/2006/relationships/pivotCacheDefinition" Target="/xl/pivotCache/pivotCacheDefinition144.xml" Id="rId1" /></Relationships>
</file>

<file path=xl/pivotTables/_rels/pivotTable1614.xml.rels>&#65279;<?xml version="1.0" encoding="utf-8"?><Relationships xmlns="http://schemas.openxmlformats.org/package/2006/relationships"><Relationship Type="http://schemas.openxmlformats.org/officeDocument/2006/relationships/pivotCacheDefinition" Target="/xl/pivotCache/pivotCacheDefinition144.xml" Id="rId1" /></Relationships>
</file>

<file path=xl/pivotTables/_rels/pivotTable1710.xml.rels>&#65279;<?xml version="1.0" encoding="utf-8"?><Relationships xmlns="http://schemas.openxmlformats.org/package/2006/relationships"><Relationship Type="http://schemas.openxmlformats.org/officeDocument/2006/relationships/pivotCacheDefinition" Target="/xl/pivotCache/pivotCacheDefinition144.xml" Id="rId1" /></Relationships>
</file>

<file path=xl/pivotTables/_rels/pivotTable187.xml.rels>&#65279;<?xml version="1.0" encoding="utf-8"?><Relationships xmlns="http://schemas.openxmlformats.org/package/2006/relationships"><Relationship Type="http://schemas.openxmlformats.org/officeDocument/2006/relationships/pivotCacheDefinition" Target="/xl/pivotCache/pivotCacheDefinition144.xml" Id="rId1" /></Relationships>
</file>

<file path=xl/pivotTables/_rels/pivotTable1919.xml.rels>&#65279;<?xml version="1.0" encoding="utf-8"?><Relationships xmlns="http://schemas.openxmlformats.org/package/2006/relationships"><Relationship Type="http://schemas.openxmlformats.org/officeDocument/2006/relationships/pivotCacheDefinition" Target="/xl/pivotCache/pivotCacheDefinition144.xml" Id="rId1" /></Relationships>
</file>

<file path=xl/pivotTables/_rels/pivotTable216.xml.rels>&#65279;<?xml version="1.0" encoding="utf-8"?><Relationships xmlns="http://schemas.openxmlformats.org/package/2006/relationships"><Relationship Type="http://schemas.openxmlformats.org/officeDocument/2006/relationships/pivotCacheDefinition" Target="/xl/pivotCache/pivotCacheDefinition1215.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119.xml" Id="rId1" /></Relationships>
</file>

<file path=xl/pivotTables/_rels/pivotTable48.xml.rels>&#65279;<?xml version="1.0" encoding="utf-8"?><Relationships xmlns="http://schemas.openxmlformats.org/package/2006/relationships"><Relationship Type="http://schemas.openxmlformats.org/officeDocument/2006/relationships/pivotCacheDefinition" Target="/xl/pivotCache/pivotCacheDefinition1010.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97.xml" Id="rId1" /></Relationships>
</file>

<file path=xl/pivotTables/_rels/pivotTable615.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713.xml.rels>&#65279;<?xml version="1.0" encoding="utf-8"?><Relationships xmlns="http://schemas.openxmlformats.org/package/2006/relationships"><Relationship Type="http://schemas.openxmlformats.org/officeDocument/2006/relationships/pivotCacheDefinition" Target="/xl/pivotCache/pivotCacheDefinition714.xml" Id="rId1" /></Relationships>
</file>

<file path=xl/pivotTables/_rels/pivotTable817.xml.rels>&#65279;<?xml version="1.0" encoding="utf-8"?><Relationships xmlns="http://schemas.openxmlformats.org/package/2006/relationships"><Relationship Type="http://schemas.openxmlformats.org/officeDocument/2006/relationships/pivotCacheDefinition" Target="/xl/pivotCache/pivotCacheDefinition68.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51.xml" Id="rId1" /></Relationships>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B7038768-5500-4DF7-AF4D-59443C113D9A}" name="Kontingenčná tabuľka 2" cacheId="3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4">
    <pivotField numFmtId="168" showAll="0"/>
    <pivotField axis="axisRow" showAll="0">
      <items count="4">
        <item x="0"/>
        <item x="1"/>
        <item x="2"/>
        <item t="default"/>
      </items>
    </pivotField>
    <pivotField showAll="0"/>
    <pivotField dataField="1" numFmtId="170" showAll="0"/>
  </pivotFields>
  <rowFields count="1">
    <field x="1"/>
  </rowFields>
  <rowItems count="4">
    <i>
      <x/>
    </i>
    <i>
      <x v="1"/>
    </i>
    <i>
      <x v="2"/>
    </i>
    <i t="grand">
      <x/>
    </i>
  </rowItems>
  <colItems count="1">
    <i/>
  </colItems>
  <dataFields count="1">
    <dataField name="Súčet z Suma" fld="3" baseField="1" baseItem="2" numFmtId="170"/>
  </dataFields>
  <formats count="9">
    <format dxfId="161">
      <pivotArea outline="0" collapsedLevelsAreSubtotals="1" fieldPosition="0"/>
    </format>
    <format dxfId="160">
      <pivotArea outline="0" collapsedLevelsAreSubtotals="1" fieldPosition="0"/>
    </format>
    <format dxfId="159">
      <pivotArea type="all" dataOnly="0" outline="0" fieldPosition="0"/>
    </format>
    <format dxfId="158">
      <pivotArea outline="0" collapsedLevelsAreSubtotals="1" fieldPosition="0"/>
    </format>
    <format dxfId="157">
      <pivotArea dataOnly="0" labelOnly="1" grandRow="1" outline="0" fieldPosition="0"/>
    </format>
    <format dxfId="156">
      <pivotArea dataOnly="0" labelOnly="1" outline="0" axis="axisValues" fieldPosition="0"/>
    </format>
    <format dxfId="155">
      <pivotArea grandRow="1" outline="0" collapsedLevelsAreSubtotals="1" fieldPosition="0"/>
    </format>
    <format dxfId="154">
      <pivotArea outline="0" fieldPosition="0">
        <references count="1">
          <reference field="4294967294" count="1">
            <x v="0"/>
          </reference>
        </references>
      </pivotArea>
    </format>
    <format dxfId="1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87AC1360-73E7-4CAA-9CC6-D92557A580A8}" name="Kontingenčná tabuľka 1" cacheId="27"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8" showAll="0"/>
    <pivotField axis="axisRow" showAll="0">
      <items count="4">
        <item x="0"/>
        <item x="1"/>
        <item x="2"/>
        <item t="default"/>
      </items>
    </pivotField>
    <pivotField axis="axisRow" showAll="0">
      <items count="21">
        <item x="0"/>
        <item x="2"/>
        <item x="17"/>
        <item x="16"/>
        <item x="15"/>
        <item x="5"/>
        <item x="6"/>
        <item x="10"/>
        <item x="3"/>
        <item x="9"/>
        <item x="1"/>
        <item x="4"/>
        <item x="7"/>
        <item x="12"/>
        <item x="11"/>
        <item x="14"/>
        <item x="13"/>
        <item x="18"/>
        <item x="19"/>
        <item x="8"/>
        <item t="default"/>
      </items>
    </pivotField>
    <pivotField dataField="1" numFmtId="170" showAll="0"/>
  </pivotFields>
  <rowFields count="2">
    <field x="1"/>
    <field x="2"/>
  </rowFields>
  <rowItems count="24">
    <i>
      <x/>
    </i>
    <i r="1">
      <x/>
    </i>
    <i r="1">
      <x v="1"/>
    </i>
    <i r="1">
      <x v="10"/>
    </i>
    <i>
      <x v="1"/>
    </i>
    <i r="1">
      <x v="5"/>
    </i>
    <i r="1">
      <x v="6"/>
    </i>
    <i r="1">
      <x v="7"/>
    </i>
    <i r="1">
      <x v="8"/>
    </i>
    <i r="1">
      <x v="9"/>
    </i>
    <i r="1">
      <x v="11"/>
    </i>
    <i r="1">
      <x v="12"/>
    </i>
    <i r="1">
      <x v="19"/>
    </i>
    <i>
      <x v="2"/>
    </i>
    <i r="1">
      <x v="2"/>
    </i>
    <i r="1">
      <x v="3"/>
    </i>
    <i r="1">
      <x v="4"/>
    </i>
    <i r="1">
      <x v="13"/>
    </i>
    <i r="1">
      <x v="14"/>
    </i>
    <i r="1">
      <x v="15"/>
    </i>
    <i r="1">
      <x v="16"/>
    </i>
    <i r="1">
      <x v="17"/>
    </i>
    <i r="1">
      <x v="18"/>
    </i>
    <i t="grand">
      <x/>
    </i>
  </rowItems>
  <colItems count="1">
    <i/>
  </colItems>
  <dataFields count="1">
    <dataField name="Súčet z Suma" fld="3" baseField="2" baseItem="1" numFmtId="170"/>
  </dataFields>
  <formats count="3">
    <format dxfId="141">
      <pivotArea outline="0" collapsedLevelsAreSubtotals="1" fieldPosition="0"/>
    </format>
    <format dxfId="140">
      <pivotArea grandRow="1" outline="0" collapsedLevelsAreSubtotals="1" fieldPosition="0"/>
    </format>
    <format dxfId="13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8.xml><?xml version="1.0" encoding="utf-8"?>
<pivotTableDefinition xmlns="http://schemas.openxmlformats.org/spreadsheetml/2006/main" xmlns:mc="http://schemas.openxmlformats.org/markup-compatibility/2006" xmlns:xr="http://schemas.microsoft.com/office/spreadsheetml/2014/revision" mc:Ignorable="xr" xr:uid="{EE33FF1B-C868-49BF-A5AC-45400FF0EA83}" name="Kontingenčná tabuľka 1"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8" showAll="0"/>
    <pivotField axis="axisRow" showAll="0">
      <items count="4">
        <item x="0"/>
        <item x="1"/>
        <item x="2"/>
        <item t="default"/>
      </items>
    </pivotField>
    <pivotField axis="axisRow" showAll="0">
      <items count="21">
        <item x="0"/>
        <item x="2"/>
        <item x="17"/>
        <item x="16"/>
        <item x="15"/>
        <item x="5"/>
        <item x="6"/>
        <item x="10"/>
        <item x="3"/>
        <item x="9"/>
        <item x="4"/>
        <item x="7"/>
        <item x="8"/>
        <item x="1"/>
        <item x="12"/>
        <item x="11"/>
        <item x="14"/>
        <item x="13"/>
        <item x="18"/>
        <item x="19"/>
        <item t="default"/>
      </items>
    </pivotField>
    <pivotField dataField="1" numFmtId="170" showAll="0"/>
  </pivotFields>
  <rowFields count="2">
    <field x="1"/>
    <field x="2"/>
  </rowFields>
  <rowItems count="24">
    <i>
      <x/>
    </i>
    <i r="1">
      <x/>
    </i>
    <i r="1">
      <x v="1"/>
    </i>
    <i r="1">
      <x v="13"/>
    </i>
    <i>
      <x v="1"/>
    </i>
    <i r="1">
      <x v="5"/>
    </i>
    <i r="1">
      <x v="6"/>
    </i>
    <i r="1">
      <x v="7"/>
    </i>
    <i r="1">
      <x v="8"/>
    </i>
    <i r="1">
      <x v="9"/>
    </i>
    <i r="1">
      <x v="10"/>
    </i>
    <i r="1">
      <x v="11"/>
    </i>
    <i r="1">
      <x v="12"/>
    </i>
    <i>
      <x v="2"/>
    </i>
    <i r="1">
      <x v="2"/>
    </i>
    <i r="1">
      <x v="3"/>
    </i>
    <i r="1">
      <x v="4"/>
    </i>
    <i r="1">
      <x v="14"/>
    </i>
    <i r="1">
      <x v="15"/>
    </i>
    <i r="1">
      <x v="16"/>
    </i>
    <i r="1">
      <x v="17"/>
    </i>
    <i r="1">
      <x v="18"/>
    </i>
    <i r="1">
      <x v="19"/>
    </i>
    <i t="grand">
      <x/>
    </i>
  </rowItems>
  <colItems count="1">
    <i/>
  </colItems>
  <dataFields count="1">
    <dataField name="Súčet z Suma" fld="3" baseField="1" baseItem="0" numFmtId="170"/>
  </dataFields>
  <formats count="2">
    <format dxfId="127">
      <pivotArea grandRow="1" outline="0" collapsedLevelsAreSubtotals="1" fieldPosition="0"/>
    </format>
    <format dxfId="12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A4EFD9EF-F9A8-403F-A355-73574B2983F0}" name="Kontingenčná tabuľka 1" cacheId="19"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70"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účet z Suma" fld="3" baseField="1" baseItem="0" numFmtId="170"/>
  </dataFields>
  <formats count="9">
    <format dxfId="118">
      <pivotArea type="all" dataOnly="0" outline="0" fieldPosition="0"/>
    </format>
    <format dxfId="117">
      <pivotArea outline="0" collapsedLevelsAreSubtotals="1" fieldPosition="0"/>
    </format>
    <format dxfId="116">
      <pivotArea type="origin" dataOnly="0" labelOnly="1" outline="0" fieldPosition="0"/>
    </format>
    <format dxfId="115">
      <pivotArea type="topRight" dataOnly="0" labelOnly="1" outline="0" fieldPosition="0"/>
    </format>
    <format dxfId="114">
      <pivotArea dataOnly="0" labelOnly="1" grandRow="1" outline="0" fieldPosition="0"/>
    </format>
    <format dxfId="113">
      <pivotArea dataOnly="0" labelOnly="1" grandCol="1" outline="0" fieldPosition="0"/>
    </format>
    <format dxfId="112">
      <pivotArea outline="0" collapsedLevelsAreSubtotals="1" fieldPosition="0"/>
    </format>
    <format dxfId="111">
      <pivotArea grandRow="1" grandCol="1" outline="0" collapsedLevelsAreSubtotals="1" fieldPosition="0"/>
    </format>
    <format dxfId="11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FF6C81C-788F-4089-BDF8-B6C78EE63E1F}" name="Kontingenčná tabuľka 1" cacheId="62" applyNumberFormats="0" applyBorderFormats="0" applyFontFormats="0" applyPatternFormats="0" applyAlignmentFormats="0" applyWidthHeightFormats="1" dataCaption="Hodnoty" updatedVersion="6" minRefreshableVersion="3"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70" outline="0" showAll="0"/>
  </pivotFields>
  <rowFields count="1">
    <field x="1"/>
  </rowFields>
  <rowItems count="4">
    <i>
      <x/>
    </i>
    <i>
      <x v="1"/>
    </i>
    <i>
      <x v="2"/>
    </i>
    <i t="grand">
      <x/>
    </i>
  </rowItems>
  <colItems count="1">
    <i/>
  </colItems>
  <dataFields count="1">
    <dataField name="Súčet z Suma" fld="3" baseField="1" baseItem="1"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1411.xml><?xml version="1.0" encoding="utf-8"?>
<pivotTableDefinition xmlns="http://schemas.openxmlformats.org/spreadsheetml/2006/main" xmlns:mc="http://schemas.openxmlformats.org/markup-compatibility/2006" xmlns:xr="http://schemas.microsoft.com/office/spreadsheetml/2014/revision" mc:Ignorable="xr" xr:uid="{AB439C43-81FC-462E-8EDE-AB42A100825B}" name="Kontingenčná tabuľka 1" cacheId="7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1"/>
        <item x="0"/>
        <item t="default"/>
      </items>
    </pivotField>
    <pivotField axis="axisRow" showAll="0">
      <items count="5">
        <item x="3"/>
        <item x="1"/>
        <item x="2"/>
        <item x="0"/>
        <item t="default"/>
      </items>
    </pivotField>
    <pivotField axis="axisRow" showAll="0">
      <items count="4">
        <item x="0"/>
        <item x="1"/>
        <item x="2"/>
        <item t="default"/>
      </items>
    </pivotField>
    <pivotField dataField="1" numFmtId="170" showAll="0"/>
  </pivotFields>
  <rowFields count="3">
    <field x="1"/>
    <field x="0"/>
    <field x="2"/>
  </rowFields>
  <rowItems count="21">
    <i>
      <x/>
    </i>
    <i r="1">
      <x/>
    </i>
    <i r="2">
      <x/>
    </i>
    <i r="2">
      <x v="1"/>
    </i>
    <i r="2">
      <x v="2"/>
    </i>
    <i>
      <x v="1"/>
    </i>
    <i r="1">
      <x v="1"/>
    </i>
    <i r="2">
      <x/>
    </i>
    <i r="2">
      <x v="1"/>
    </i>
    <i r="2">
      <x v="2"/>
    </i>
    <i>
      <x v="2"/>
    </i>
    <i r="1">
      <x/>
    </i>
    <i r="2">
      <x/>
    </i>
    <i r="2">
      <x v="1"/>
    </i>
    <i r="2">
      <x v="2"/>
    </i>
    <i>
      <x v="3"/>
    </i>
    <i r="1">
      <x v="1"/>
    </i>
    <i r="2">
      <x/>
    </i>
    <i r="2">
      <x v="1"/>
    </i>
    <i r="2">
      <x v="2"/>
    </i>
    <i t="grand">
      <x/>
    </i>
  </rowItems>
  <colItems count="1">
    <i/>
  </colItems>
  <dataFields count="1">
    <dataField name="Súčet z Suma" fld="3" baseField="1" baseItem="0" numFmtId="170"/>
  </dataFields>
  <formats count="4">
    <format dxfId="103">
      <pivotArea outline="0" collapsedLevelsAreSubtotals="1" fieldPosition="0"/>
    </format>
    <format dxfId="102">
      <pivotArea outline="0" collapsedLevelsAreSubtotals="1" fieldPosition="0"/>
    </format>
    <format dxfId="101">
      <pivotArea grandRow="1" outline="0" collapsedLevelsAreSubtotals="1" fieldPosition="0"/>
    </format>
    <format dxfId="10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5CB079CA-2630-44FE-9FA4-33EC610B5C1C}" name="Kontingenčná tabuľka 1" cacheId="6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numFmtId="171" showAll="0"/>
  </pivotFields>
  <rowFields count="1">
    <field x="0"/>
  </rowFields>
  <rowItems count="5">
    <i>
      <x/>
    </i>
    <i>
      <x v="1"/>
    </i>
    <i>
      <x v="2"/>
    </i>
    <i>
      <x v="3"/>
    </i>
    <i t="grand">
      <x/>
    </i>
  </rowItems>
  <colItems count="1">
    <i/>
  </colItems>
  <dataFields count="1">
    <dataField name="Súčet z Počet predaných jednotiek"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4.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Súčet z Počet predaných jednotiek" cacheId="6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showAll="0"/>
  </pivotFields>
  <rowItems count="1">
    <i/>
  </rowItems>
  <colItems count="1">
    <i/>
  </colItems>
  <dataFields count="1">
    <dataField name="Súčet z Počet predaných jednotiek" fld="3" baseField="0" baseItem="0" numFmtId="169"/>
  </dataFields>
  <formats count="3">
    <format dxfId="83">
      <pivotArea outline="0" collapsedLevelsAreSubtotals="1" fieldPosition="0"/>
    </format>
    <format dxfId="82">
      <pivotArea outline="0" collapsedLevelsAreSubtotals="1" fieldPosition="0"/>
    </format>
    <format dxfId="8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0.xml><?xml version="1.0" encoding="utf-8"?>
<pivotTableDefinition xmlns="http://schemas.openxmlformats.org/spreadsheetml/2006/main" xmlns:mc="http://schemas.openxmlformats.org/markup-compatibility/2006" xmlns:xr="http://schemas.microsoft.com/office/spreadsheetml/2014/revision" mc:Ignorable="xr" xr:uid="{A32D485A-E86B-42B3-851A-E7D1BCF86A0F}" name="Kontingenčná tabuľka 1" cacheId="6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6" showAll="0"/>
  </pivotFields>
  <rowItems count="1">
    <i/>
  </rowItems>
  <colItems count="1">
    <i/>
  </colItems>
  <dataFields count="1">
    <dataField name="Súčet z Počet predaných jednotiek" fld="3" baseField="0" baseItem="0" numFmtId="169"/>
  </dataFields>
  <formats count="3">
    <format dxfId="80">
      <pivotArea outline="0" collapsedLevelsAreSubtotals="1" fieldPosition="0"/>
    </format>
    <format dxfId="79">
      <pivotArea outline="0" collapsedLevelsAreSubtotals="1" fieldPosition="0"/>
    </format>
    <format dxfId="7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1BCD1E44-2083-4525-8414-710BD8AF81E5}" name="Súčet z Počet predaných jednotiek" cacheId="6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166"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Súčet z Počet predaných jednotiek" fld="3" baseField="0" baseItem="1" numFmtId="16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9.xml><?xml version="1.0" encoding="utf-8"?>
<pivotTableDefinition xmlns="http://schemas.openxmlformats.org/spreadsheetml/2006/main" xmlns:mc="http://schemas.openxmlformats.org/markup-compatibility/2006" xmlns:xr="http://schemas.microsoft.com/office/spreadsheetml/2014/revision" mc:Ignorable="xr" xr:uid="{A297474C-57F5-4DEB-A04F-375C247E1728}" name="Súčet z Počet predaných jednotiek" cacheId="6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6" showAll="0"/>
  </pivotFields>
  <rowItems count="1">
    <i/>
  </rowItems>
  <colItems count="1">
    <i/>
  </colItems>
  <dataFields count="1">
    <dataField name="Súčet z Počet predaných jednotiek" fld="3" baseField="0" baseItem="0" numFmtId="16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AD1E7D6F-D309-4CF8-AF6E-6AFB631E00B7}" name="tbl_2.1" cacheId="59"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70" outline="0" showAll="0"/>
  </pivotFields>
  <rowFields count="1">
    <field x="1"/>
  </rowFields>
  <rowItems count="4">
    <i>
      <x/>
    </i>
    <i>
      <x v="1"/>
    </i>
    <i>
      <x v="2"/>
    </i>
    <i t="grand">
      <x/>
    </i>
  </rowItems>
  <colItems count="1">
    <i/>
  </colItems>
  <dataFields count="1">
    <dataField name="Súčet z Suma" fld="3" baseField="1" baseItem="0" numFmtId="170"/>
  </dataFields>
  <formats count="4">
    <format dxfId="276">
      <pivotArea outline="0" collapsedLevelsAreSubtotals="1" fieldPosition="0"/>
    </format>
    <format dxfId="275">
      <pivotArea outline="0" collapsedLevelsAreSubtotals="1" fieldPosition="0"/>
    </format>
    <format dxfId="274">
      <pivotArea grandRow="1" outline="0" collapsedLevelsAreSubtotals="1" fieldPosition="0"/>
    </format>
    <format dxfId="27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0D9662EE-C2B8-45E6-9835-655FE4520068}" name="Kontingenčná tabuľka 1" cacheId="56"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70" outline="0" showAll="0"/>
  </pivotFields>
  <rowFields count="1">
    <field x="1"/>
  </rowFields>
  <rowItems count="4">
    <i>
      <x/>
    </i>
    <i>
      <x v="1"/>
    </i>
    <i>
      <x v="2"/>
    </i>
    <i t="grand">
      <x/>
    </i>
  </rowItems>
  <colItems count="1">
    <i/>
  </colItems>
  <dataFields count="1">
    <dataField name="Súčet z Suma" fld="3" baseField="1" baseItem="0" numFmtId="170"/>
  </dataFields>
  <formats count="4">
    <format dxfId="261">
      <pivotArea outline="0" collapsedLevelsAreSubtotals="1" fieldPosition="0"/>
    </format>
    <format dxfId="260">
      <pivotArea outline="0" collapsedLevelsAreSubtotals="1" fieldPosition="0"/>
    </format>
    <format dxfId="259">
      <pivotArea grandRow="1" outline="0" collapsedLevelsAreSubtotals="1" fieldPosition="0"/>
    </format>
    <format dxfId="25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F634A026-9CFB-4457-B631-D3DC6D2B935F}" name="Kontingenčná tabuľka 1" cacheId="5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3"/>
        <item x="4"/>
        <item x="2"/>
        <item x="0"/>
        <item t="default"/>
      </items>
    </pivotField>
    <pivotField dataField="1" compact="0" numFmtId="170" outline="0" showAll="0"/>
  </pivotFields>
  <rowFields count="1">
    <field x="1"/>
  </rowFields>
  <rowItems count="4">
    <i>
      <x/>
    </i>
    <i>
      <x v="1"/>
    </i>
    <i>
      <x v="2"/>
    </i>
    <i t="grand">
      <x/>
    </i>
  </rowItems>
  <colFields count="1">
    <field x="2"/>
  </colFields>
  <colItems count="6">
    <i>
      <x/>
    </i>
    <i>
      <x v="1"/>
    </i>
    <i>
      <x v="2"/>
    </i>
    <i>
      <x v="3"/>
    </i>
    <i>
      <x v="4"/>
    </i>
    <i t="grand">
      <x/>
    </i>
  </colItems>
  <dataFields count="1">
    <dataField name="Súčet z Suma" fld="3" baseField="1" baseItem="0" numFmtId="170"/>
  </dataFields>
  <formats count="4">
    <format dxfId="246">
      <pivotArea outline="0" collapsedLevelsAreSubtotals="1" fieldPosition="0"/>
    </format>
    <format dxfId="245">
      <pivotArea outline="0" collapsedLevelsAreSubtotals="1" fieldPosition="0"/>
    </format>
    <format dxfId="244">
      <pivotArea grandRow="1" grandCol="1" outline="0" collapsedLevelsAreSubtotals="1" fieldPosition="0"/>
    </format>
    <format dxfId="24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C520A2AD-0A8F-446C-8394-17071CD237BF}" name="Kontingenčná tabuľka 3" cacheId="49"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7" outline="0" showAll="0"/>
    <pivotField axis="axisRow" compact="0" outline="0" showAll="0">
      <items count="5">
        <item x="0"/>
        <item x="2"/>
        <item x="1"/>
        <item m="1" x="3"/>
        <item t="default"/>
      </items>
    </pivotField>
    <pivotField axis="axisCol" compact="0" outline="0" showAll="0">
      <items count="7">
        <item x="1"/>
        <item x="0"/>
        <item x="3"/>
        <item x="4"/>
        <item x="2"/>
        <item m="1" x="5"/>
        <item t="default"/>
      </items>
    </pivotField>
    <pivotField dataField="1" compact="0" numFmtId="170" outline="0" showAll="0"/>
  </pivotFields>
  <rowFields count="1">
    <field x="1"/>
  </rowFields>
  <rowItems count="4">
    <i>
      <x/>
    </i>
    <i>
      <x v="1"/>
    </i>
    <i>
      <x v="2"/>
    </i>
    <i t="grand">
      <x/>
    </i>
  </rowItems>
  <colFields count="1">
    <field x="2"/>
  </colFields>
  <colItems count="6">
    <i>
      <x/>
    </i>
    <i>
      <x v="1"/>
    </i>
    <i>
      <x v="2"/>
    </i>
    <i>
      <x v="3"/>
    </i>
    <i>
      <x v="4"/>
    </i>
    <i t="grand">
      <x/>
    </i>
  </colItems>
  <dataFields count="1">
    <dataField name="Súčet z Suma" fld="3" baseField="1" baseItem="1" numFmtId="170"/>
  </dataFields>
  <formats count="2">
    <format dxfId="231">
      <pivotArea grandRow="1" grandCol="1" outline="0" collapsedLevelsAreSubtotals="1" fieldPosition="0"/>
    </format>
    <format dxfId="23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5.xml><?xml version="1.0" encoding="utf-8"?>
<pivotTableDefinition xmlns="http://schemas.openxmlformats.org/spreadsheetml/2006/main" xmlns:mc="http://schemas.openxmlformats.org/markup-compatibility/2006" xmlns:xr="http://schemas.microsoft.com/office/spreadsheetml/2014/revision" mc:Ignorable="xr" xr:uid="{61CE5864-A000-44E9-91E2-BC1E7BAA6234}" name="Kontingenčná tabuľka 1" cacheId="45" applyNumberFormats="0" applyBorderFormats="0" applyFontFormats="0" applyPatternFormats="0" applyAlignmentFormats="0" applyWidthHeightFormats="1" dataCaption="Values" grandTotalCaption="Celkový súčet" updatedVersion="6" minRefreshableVersion="3" itemPrintTitles="1" createdVersion="6" indent="0" compact="0" compactData="0" multipleFieldFilters="0">
  <location ref="B13:C17"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70" outline="0" showAll="0"/>
  </pivotFields>
  <rowFields count="1">
    <field x="1"/>
  </rowFields>
  <rowItems count="4">
    <i>
      <x/>
    </i>
    <i>
      <x v="1"/>
    </i>
    <i>
      <x v="2"/>
    </i>
    <i t="grand">
      <x/>
    </i>
  </rowItems>
  <colItems count="1">
    <i/>
  </colItems>
  <dataFields count="1">
    <dataField name="Súčet z Suma" fld="3" baseField="1" baseItem="0" numFmtId="170"/>
  </dataFields>
  <formats count="4">
    <format dxfId="221">
      <pivotArea outline="0" collapsedLevelsAreSubtotals="1" fieldPosition="0"/>
    </format>
    <format dxfId="220">
      <pivotArea outline="0" collapsedLevelsAreSubtotals="1" fieldPosition="0"/>
    </format>
    <format dxfId="219">
      <pivotArea grandRow="1" outline="0" collapsedLevelsAreSubtotals="1" fieldPosition="0"/>
    </format>
    <format dxfId="21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713.xml><?xml version="1.0" encoding="utf-8"?>
<pivotTableDefinition xmlns="http://schemas.openxmlformats.org/spreadsheetml/2006/main" xmlns:mc="http://schemas.openxmlformats.org/markup-compatibility/2006" xmlns:xr="http://schemas.microsoft.com/office/spreadsheetml/2014/revision" mc:Ignorable="xr" xr:uid="{29020DE0-6B0F-4C7C-BF29-62AAF407C25B}" name="Kontingenčná tabuľka 4" cacheId="4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70" outline="0" showAll="0"/>
  </pivotFields>
  <rowFields count="1">
    <field x="1"/>
  </rowFields>
  <rowItems count="4">
    <i>
      <x/>
    </i>
    <i>
      <x v="1"/>
    </i>
    <i>
      <x v="2"/>
    </i>
    <i t="grand">
      <x/>
    </i>
  </rowItems>
  <colFields count="1">
    <field x="2"/>
  </colFields>
  <colItems count="6">
    <i>
      <x/>
    </i>
    <i>
      <x v="1"/>
    </i>
    <i>
      <x v="2"/>
    </i>
    <i>
      <x v="3"/>
    </i>
    <i>
      <x v="4"/>
    </i>
    <i t="grand">
      <x/>
    </i>
  </colItems>
  <dataFields count="1">
    <dataField name="Súčet z Suma" fld="3" baseField="1" baseItem="1" numFmtId="170"/>
  </dataFields>
  <formats count="19">
    <format dxfId="213">
      <pivotArea type="origin" dataOnly="0" labelOnly="1" outline="0" fieldPosition="0"/>
    </format>
    <format dxfId="212">
      <pivotArea type="origin" dataOnly="0" labelOnly="1" outline="0" fieldPosition="0"/>
    </format>
    <format dxfId="211">
      <pivotArea type="topRight" dataOnly="0" labelOnly="1" outline="0" offset="E1" fieldPosition="0"/>
    </format>
    <format dxfId="210">
      <pivotArea type="topRight" dataOnly="0" labelOnly="1" outline="0" offset="A1:D1" fieldPosition="0"/>
    </format>
    <format dxfId="209">
      <pivotArea dataOnly="0" labelOnly="1" grandCol="1" outline="0" fieldPosition="0"/>
    </format>
    <format dxfId="208">
      <pivotArea dataOnly="0" labelOnly="1" grandCol="1" outline="0" fieldPosition="0"/>
    </format>
    <format dxfId="207">
      <pivotArea grandRow="1" grandCol="1" outline="0" collapsedLevelsAreSubtotals="1" fieldPosition="0"/>
    </format>
    <format dxfId="206">
      <pivotArea dataOnly="0" labelOnly="1" grandRow="1" outline="0" fieldPosition="0"/>
    </format>
    <format dxfId="205">
      <pivotArea grandRow="1" grandCol="1" outline="0" collapsedLevelsAreSubtotals="1" fieldPosition="0"/>
    </format>
    <format dxfId="204">
      <pivotArea grandRow="1" grandCol="1" outline="0" collapsedLevelsAreSubtotals="1" fieldPosition="0"/>
    </format>
    <format dxfId="203">
      <pivotArea outline="0" fieldPosition="0">
        <references count="1">
          <reference field="4294967294" count="1">
            <x v="0"/>
          </reference>
        </references>
      </pivotArea>
    </format>
    <format dxfId="202">
      <pivotArea outline="0" fieldPosition="0">
        <references count="2">
          <reference field="1" count="0" selected="0"/>
          <reference field="2" count="0" selected="0"/>
        </references>
      </pivotArea>
    </format>
    <format dxfId="201">
      <pivotArea field="1" grandCol="1" outline="0" axis="axisRow" fieldPosition="0">
        <references count="1">
          <reference field="1" count="0" selected="0"/>
        </references>
      </pivotArea>
    </format>
    <format dxfId="200">
      <pivotArea field="2" grandRow="1" outline="0" axis="axisCol" fieldPosition="0">
        <references count="1">
          <reference field="2" count="0" selected="0"/>
        </references>
      </pivotArea>
    </format>
    <format dxfId="199">
      <pivotArea field="2" grandRow="1" outline="0" axis="axisCol" fieldPosition="0">
        <references count="1">
          <reference field="2" count="0" selected="0"/>
        </references>
      </pivotArea>
    </format>
    <format dxfId="198">
      <pivotArea dataOnly="0" labelOnly="1" outline="0" fieldPosition="0">
        <references count="1">
          <reference field="2" count="0"/>
        </references>
      </pivotArea>
    </format>
    <format dxfId="197">
      <pivotArea field="2" type="button" dataOnly="0" labelOnly="1" outline="0" axis="axisCol" fieldPosition="0"/>
    </format>
    <format dxfId="196">
      <pivotArea field="1" type="button" dataOnly="0" labelOnly="1" outline="0" axis="axisRow" fieldPosition="0"/>
    </format>
    <format dxfId="195">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7.xml><?xml version="1.0" encoding="utf-8"?>
<pivotTableDefinition xmlns="http://schemas.openxmlformats.org/spreadsheetml/2006/main" xmlns:mc="http://schemas.openxmlformats.org/markup-compatibility/2006" xmlns:xr="http://schemas.microsoft.com/office/spreadsheetml/2014/revision" mc:Ignorable="xr" xr:uid="{6F3F7637-B421-4060-8602-45752FD06161}" name="Kontingenčná tabuľka 1" cacheId="38"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4">
    <pivotField compact="0" numFmtId="168" outline="0" showAll="0"/>
    <pivotField axis="axisRow" compact="0" outline="0" showAll="0">
      <items count="4">
        <item x="1"/>
        <item x="2"/>
        <item x="0"/>
        <item t="default"/>
      </items>
    </pivotField>
    <pivotField axis="axisCol" compact="0" outline="0" showAll="0">
      <items count="21">
        <item x="2"/>
        <item x="15"/>
        <item x="10"/>
        <item x="3"/>
        <item x="8"/>
        <item x="5"/>
        <item x="1"/>
        <item x="4"/>
        <item x="6"/>
        <item x="7"/>
        <item x="16"/>
        <item x="9"/>
        <item x="11"/>
        <item x="17"/>
        <item x="19"/>
        <item x="13"/>
        <item x="12"/>
        <item x="0"/>
        <item x="14"/>
        <item x="18"/>
        <item t="default"/>
      </items>
    </pivotField>
    <pivotField dataField="1" compact="0" numFmtId="170" outline="0" showAll="0"/>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účet z Suma" fld="3" baseField="1" baseItem="0" numFmtId="170"/>
  </dataFields>
  <formats count="4">
    <format dxfId="187">
      <pivotArea outline="0" collapsedLevelsAreSubtotals="1" fieldPosition="0"/>
    </format>
    <format dxfId="186">
      <pivotArea outline="0" collapsedLevelsAreSubtotals="1" fieldPosition="0"/>
    </format>
    <format dxfId="185">
      <pivotArea grandRow="1" grandCol="1" outline="0" collapsedLevelsAreSubtotals="1" fieldPosition="0"/>
    </format>
    <format dxfId="18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3C4F44B-9EDC-48AB-B8EE-267B12F93C07}" name="Kontingenčná tabuľka 1" cacheId="3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4">
    <pivotField numFmtId="168" showAll="0"/>
    <pivotField axis="axisRow" showAll="0">
      <items count="4">
        <item x="0"/>
        <item x="1"/>
        <item x="2"/>
        <item t="default"/>
      </items>
    </pivotField>
    <pivotField axis="axisRow" showAll="0" defaultSubtotal="0">
      <items count="20">
        <item x="0"/>
        <item x="1"/>
        <item x="2"/>
        <item x="12"/>
        <item x="11"/>
        <item x="15"/>
        <item x="5"/>
        <item x="3"/>
        <item x="4"/>
        <item x="6"/>
        <item x="9"/>
        <item x="10"/>
        <item x="7"/>
        <item x="8"/>
        <item x="14"/>
        <item x="16"/>
        <item x="17"/>
        <item x="13"/>
        <item x="18"/>
        <item x="19"/>
      </items>
    </pivotField>
    <pivotField dataField="1" numFmtId="170" showAll="0"/>
  </pivotFields>
  <rowFields count="2">
    <field x="1"/>
    <field x="2"/>
  </rowFields>
  <rowItems count="24">
    <i>
      <x/>
    </i>
    <i r="1">
      <x/>
    </i>
    <i r="1">
      <x v="1"/>
    </i>
    <i r="1">
      <x v="2"/>
    </i>
    <i>
      <x v="1"/>
    </i>
    <i r="1">
      <x v="6"/>
    </i>
    <i r="1">
      <x v="7"/>
    </i>
    <i r="1">
      <x v="8"/>
    </i>
    <i r="1">
      <x v="9"/>
    </i>
    <i r="1">
      <x v="10"/>
    </i>
    <i r="1">
      <x v="11"/>
    </i>
    <i r="1">
      <x v="12"/>
    </i>
    <i r="1">
      <x v="13"/>
    </i>
    <i>
      <x v="2"/>
    </i>
    <i r="1">
      <x v="3"/>
    </i>
    <i r="1">
      <x v="4"/>
    </i>
    <i r="1">
      <x v="5"/>
    </i>
    <i r="1">
      <x v="14"/>
    </i>
    <i r="1">
      <x v="15"/>
    </i>
    <i r="1">
      <x v="16"/>
    </i>
    <i r="1">
      <x v="17"/>
    </i>
    <i r="1">
      <x v="18"/>
    </i>
    <i r="1">
      <x v="19"/>
    </i>
    <i t="grand">
      <x/>
    </i>
  </rowItems>
  <colItems count="1">
    <i/>
  </colItems>
  <dataFields count="1">
    <dataField name="Súčet z Suma" fld="3" baseField="1" baseItem="0" numFmtId="170"/>
  </dataFields>
  <formats count="4">
    <format dxfId="172">
      <pivotArea outline="0" collapsedLevelsAreSubtotals="1" fieldPosition="0"/>
    </format>
    <format dxfId="171">
      <pivotArea outline="0" collapsedLevelsAreSubtotals="1" fieldPosition="0"/>
    </format>
    <format dxfId="170">
      <pivotArea grandRow="1" outline="0" collapsedLevelsAreSubtotals="1" fieldPosition="0"/>
    </format>
    <format dxfId="16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bl_13.1" displayName="tbl_13.1" ref="B101:E122" headerRowDxfId="152" dataDxfId="151" tableBorderDxfId="150">
  <autoFilter ref="B101:E122" xr:uid="{00000000-0009-0000-0100-000009000000}"/>
  <sortState xmlns:xlrd2="http://schemas.microsoft.com/office/spreadsheetml/2017/richdata2" ref="B102:E122">
    <sortCondition ref="C101"/>
  </sortState>
  <tableColumns count="4">
    <tableColumn id="1" xr3:uid="{00000000-0010-0000-0900-000001000000}" name="Dátum" totalsRowLabel="Celková hodnota" dataDxfId="149" totalsRowDxfId="148" dataCellStyle="Dátum"/>
    <tableColumn id="2" xr3:uid="{00000000-0010-0000-0900-000002000000}" name="Kupujúci" dataDxfId="147" totalsRowDxfId="146"/>
    <tableColumn id="3" xr3:uid="{00000000-0010-0000-0900-000003000000}" name="Typ" dataDxfId="145" totalsRowDxfId="144"/>
    <tableColumn id="4" xr3:uid="{00000000-0010-0000-0900-000004000000}" name="Suma" totalsRowFunction="sum" dataDxfId="143" totalsRowDxfId="142"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Výdavky1281710" displayName="Výdavky1281710" ref="B100:E121" headerRowDxfId="138" dataDxfId="137" tableBorderDxfId="136">
  <autoFilter ref="B100:E121" xr:uid="{00000000-0009-0000-0100-00000A000000}"/>
  <tableColumns count="4">
    <tableColumn id="1" xr3:uid="{00000000-0010-0000-0A00-000001000000}" name="Dátum" totalsRowLabel="Celková hodnota" dataDxfId="135" totalsRowDxfId="134" dataCellStyle="Dátum"/>
    <tableColumn id="2" xr3:uid="{00000000-0010-0000-0A00-000002000000}" name="Kupujúci" dataDxfId="133" totalsRowDxfId="132"/>
    <tableColumn id="3" xr3:uid="{00000000-0010-0000-0A00-000003000000}" name="Typ" dataDxfId="131" totalsRowDxfId="130"/>
    <tableColumn id="4" xr3:uid="{00000000-0010-0000-0A00-000004000000}" name="Suma" totalsRowFunction="sum" dataDxfId="129" totalsRowDxfId="128"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bl_15.1" displayName="tbl_15.1" ref="B100:E121" totalsRowShown="0" headerRowDxfId="125" dataDxfId="124" tableBorderDxfId="123">
  <autoFilter ref="B100:E121" xr:uid="{00000000-0009-0000-0100-00000B000000}"/>
  <tableColumns count="4">
    <tableColumn id="1" xr3:uid="{00000000-0010-0000-0B00-000001000000}" name="Dátum" dataDxfId="122" dataCellStyle="Dátum"/>
    <tableColumn id="2" xr3:uid="{00000000-0010-0000-0B00-000002000000}" name="Kupujúci" dataDxfId="121"/>
    <tableColumn id="3" xr3:uid="{00000000-0010-0000-0B00-000003000000}" name="Typ" dataDxfId="120"/>
    <tableColumn id="4" xr3:uid="{00000000-0010-0000-0B00-000004000000}" name="Suma" dataDxfId="119"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1.1" displayName="tbl_1.1" ref="B8:E16" headerRowDxfId="287" dataDxfId="286" tableBorderDxfId="285">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Dátum" totalsRowLabel="Celková hodnota" dataDxfId="284" totalsRowDxfId="283" dataCellStyle="Dátum 2"/>
    <tableColumn id="2" xr3:uid="{00000000-0010-0000-0000-000002000000}" name="Kupujúci" dataDxfId="282" totalsRowDxfId="281"/>
    <tableColumn id="3" xr3:uid="{00000000-0010-0000-0000-000003000000}" name="Typ" dataDxfId="280" totalsRowDxfId="279"/>
    <tableColumn id="4" xr3:uid="{00000000-0010-0000-0000-000004000000}" name="Suma" totalsRowFunction="sum" dataDxfId="278" totalsRowDxfId="277"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bl_16.1" displayName="tbl_16.1" ref="B95:E107" totalsRowShown="0" headerRowDxfId="109" dataDxfId="108">
  <autoFilter ref="B95:E107" xr:uid="{00000000-0009-0000-0100-00000C000000}"/>
  <tableColumns count="4">
    <tableColumn id="1" xr3:uid="{00000000-0010-0000-0C00-000001000000}" name="Mesiac" dataDxfId="107" dataCellStyle="Normálne 2"/>
    <tableColumn id="2" xr3:uid="{00000000-0010-0000-0C00-000002000000}" name="Kupujúci" dataDxfId="106" dataCellStyle="Normálne 2"/>
    <tableColumn id="3" xr3:uid="{00000000-0010-0000-0C00-000003000000}" name="Typ" dataDxfId="105" dataCellStyle="Normálne 2"/>
    <tableColumn id="4" xr3:uid="{00000000-0010-0000-0C00-000004000000}" name="Suma" dataDxfId="104" dataCellStyle="Normálne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bl_17.1" displayName="tbl_17.1" ref="B98:E146" headerRowDxfId="99" dataDxfId="98">
  <tableColumns count="4">
    <tableColumn id="5" xr3:uid="{00000000-0010-0000-0D00-000005000000}" name="Kupujúci" totalsRowLabel="Celková hodnota" dataDxfId="97" totalsRowDxfId="96"/>
    <tableColumn id="1" xr3:uid="{00000000-0010-0000-0D00-000001000000}" name="Ročné obdobie" dataDxfId="95" totalsRowDxfId="94"/>
    <tableColumn id="2" xr3:uid="{00000000-0010-0000-0D00-000002000000}" name="Typ" dataDxfId="93" totalsRowDxfId="92"/>
    <tableColumn id="4" xr3:uid="{00000000-0010-0000-0D00-000004000000}" name="Suma" totalsRowFunction="sum" dataDxfId="91" totalsRowDxfId="90"/>
  </tableColumns>
  <tableStyleInfo name="TableStyleLight14"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5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bl_18.1" displayName="tbl_18.1" ref="B7:E55" totalsRowShown="0" headerRowDxfId="89" dataDxfId="88">
  <tableColumns count="4">
    <tableColumn id="1" xr3:uid="{00000000-0010-0000-0E00-000001000000}" name="Ročné obdobie" dataDxfId="87"/>
    <tableColumn id="2" xr3:uid="{00000000-0010-0000-0E00-000002000000}" name="Obchodný zástupca" dataDxfId="86"/>
    <tableColumn id="3" xr3:uid="{00000000-0010-0000-0E00-000003000000}" name="Produkt" dataDxfId="85"/>
    <tableColumn id="4" xr3:uid="{00000000-0010-0000-0E00-000004000000}" name="Počet predaných jednotiek" dataDxfId="84"/>
  </tableColumns>
  <tableStyleInfo name="TableStyleMedium3"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bl_2.1" displayName="tbl_2.1" ref="B100:E108" headerRowDxfId="272" dataDxfId="271" tableBorderDxfId="270">
  <autoFilter ref="B100:E108" xr:uid="{00000000-0009-0000-0100-000012000000}"/>
  <tableColumns count="4">
    <tableColumn id="1" xr3:uid="{00000000-0010-0000-0100-000001000000}" name="Dátum" totalsRowLabel="Celková hodnota" dataDxfId="269" totalsRowDxfId="268" dataCellStyle="Dátum 2"/>
    <tableColumn id="2" xr3:uid="{00000000-0010-0000-0100-000002000000}" name="Kupujúci" dataDxfId="267" totalsRowDxfId="266" dataCellStyle="Normálne 2"/>
    <tableColumn id="3" xr3:uid="{00000000-0010-0000-0100-000003000000}" name="Typ" dataDxfId="265" totalsRowDxfId="264" dataCellStyle="Normálne 2"/>
    <tableColumn id="4" xr3:uid="{00000000-0010-0000-0100-000004000000}" name="Suma" totalsRowFunction="sum" dataDxfId="263" totalsRowDxfId="262"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bl_3.1" displayName="tbl_3.1" ref="B100:E108" headerRowDxfId="257" dataDxfId="256" tableBorderDxfId="255">
  <autoFilter ref="B100:E108" xr:uid="{00000000-0009-0000-0100-000013000000}"/>
  <tableColumns count="4">
    <tableColumn id="1" xr3:uid="{00000000-0010-0000-0200-000001000000}" name="Dátum" totalsRowLabel="Celková hodnota" dataDxfId="254" totalsRowDxfId="253" dataCellStyle="Dátum 2"/>
    <tableColumn id="2" xr3:uid="{00000000-0010-0000-0200-000002000000}" name="Kupujúci" dataDxfId="252" totalsRowDxfId="251" dataCellStyle="Normálne 2"/>
    <tableColumn id="3" xr3:uid="{00000000-0010-0000-0200-000003000000}" name="Typ" dataDxfId="250" totalsRowDxfId="249" dataCellStyle="Normálne 2"/>
    <tableColumn id="4" xr3:uid="{00000000-0010-0000-0200-000004000000}" name="Suma" totalsRowFunction="sum" dataDxfId="248" totalsRowDxfId="247"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bl_4.1" displayName="tbl_4.1" ref="B100:E108" headerRowDxfId="242" dataDxfId="241" tableBorderDxfId="240">
  <autoFilter ref="B100:E108" xr:uid="{00000000-0009-0000-0100-000014000000}"/>
  <tableColumns count="4">
    <tableColumn id="1" xr3:uid="{00000000-0010-0000-0300-000001000000}" name="Dátum" totalsRowLabel="Celková hodnota" dataDxfId="239" totalsRowDxfId="238" dataCellStyle="Dátum 2"/>
    <tableColumn id="2" xr3:uid="{00000000-0010-0000-0300-000002000000}" name="Kupujúci" dataDxfId="237" totalsRowDxfId="236" dataCellStyle="Normálne 2"/>
    <tableColumn id="3" xr3:uid="{00000000-0010-0000-0300-000003000000}" name="Typ" dataDxfId="235" totalsRowDxfId="234" dataCellStyle="Normálne 2"/>
    <tableColumn id="4" xr3:uid="{00000000-0010-0000-0300-000004000000}" name="Suma" totalsRowFunction="sum" dataDxfId="233" totalsRowDxfId="232"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bl_4.116" displayName="tbl_4.116" ref="B100:E108" headerRowDxfId="229" dataDxfId="228">
  <autoFilter ref="B100:E108" xr:uid="{00000000-0009-0000-0100-00000F000000}"/>
  <tableColumns count="4">
    <tableColumn id="1" xr3:uid="{00000000-0010-0000-0400-000001000000}" name="Dátum" totalsRowLabel="Celková hodnota" dataDxfId="227" totalsRowDxfId="226" dataCellStyle="Dátum 2"/>
    <tableColumn id="2" xr3:uid="{00000000-0010-0000-0400-000002000000}" name="Kupujúci" totalsRowDxfId="225"/>
    <tableColumn id="3" xr3:uid="{00000000-0010-0000-0400-000003000000}" name="Typ" totalsRowDxfId="224"/>
    <tableColumn id="4" xr3:uid="{00000000-0010-0000-0400-000004000000}" name="Suma" totalsRowFunction="sum" dataDxfId="223" totalsRowDxfId="222"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bl_6.1" displayName="tbl_6.1" ref="B100:E108" totalsRowShown="0" headerRowDxfId="217" dataDxfId="216">
  <autoFilter ref="B100:E108" xr:uid="{00000000-0009-0000-0100-000016000000}"/>
  <tableColumns count="4">
    <tableColumn id="1" xr3:uid="{00000000-0010-0000-0500-000001000000}" name="Dátum" dataDxfId="215" dataCellStyle="Dátum 2"/>
    <tableColumn id="2" xr3:uid="{00000000-0010-0000-0500-000002000000}" name="Kupujúci"/>
    <tableColumn id="3" xr3:uid="{00000000-0010-0000-0500-000003000000}" name="Typ"/>
    <tableColumn id="4" xr3:uid="{00000000-0010-0000-0500-000004000000}" name="Suma" dataDxfId="214"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7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bl_7.1" displayName="tbl_7.1" ref="B100:E108" totalsRowShown="0" headerRowDxfId="194" dataDxfId="193" tableBorderDxfId="192">
  <autoFilter ref="B100:E108" xr:uid="{00000000-0009-0000-0100-000006000000}"/>
  <tableColumns count="4">
    <tableColumn id="1" xr3:uid="{00000000-0010-0000-0600-000001000000}" name="Dátum" dataDxfId="191" dataCellStyle="Dátum 2"/>
    <tableColumn id="2" xr3:uid="{00000000-0010-0000-0600-000002000000}" name="Kupujúci" dataDxfId="190"/>
    <tableColumn id="3" xr3:uid="{00000000-0010-0000-0600-000003000000}" name="Typ" dataDxfId="189"/>
    <tableColumn id="4" xr3:uid="{00000000-0010-0000-0600-000004000000}" name="Suma" dataDxfId="188"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bl_10.1" displayName="tbl_10.1" ref="B100:E121" headerRowDxfId="183" dataDxfId="182" tableBorderDxfId="181">
  <autoFilter ref="B100:E121" xr:uid="{00000000-0009-0000-0100-000007000000}"/>
  <sortState xmlns:xlrd2="http://schemas.microsoft.com/office/spreadsheetml/2017/richdata2" ref="B101:E121">
    <sortCondition ref="C101"/>
  </sortState>
  <tableColumns count="4">
    <tableColumn id="1" xr3:uid="{00000000-0010-0000-0700-000001000000}" name="Dátum" totalsRowLabel="Celková hodnota" dataDxfId="180" totalsRowDxfId="179" dataCellStyle="Dátum"/>
    <tableColumn id="2" xr3:uid="{00000000-0010-0000-0700-000002000000}" name="Kupujúci" dataDxfId="178" totalsRowDxfId="177"/>
    <tableColumn id="3" xr3:uid="{00000000-0010-0000-0700-000003000000}" name="Typ" dataDxfId="176" totalsRowDxfId="175"/>
    <tableColumn id="4" xr3:uid="{00000000-0010-0000-0700-000004000000}" name="Suma" totalsRowFunction="sum" dataDxfId="174" totalsRowDxfId="173"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bl_11.1" displayName="tbl_11.1" ref="B98:E119" totalsRowShown="0" headerRowDxfId="168" dataDxfId="167" tableBorderDxfId="166">
  <autoFilter ref="B98:E119" xr:uid="{00000000-0009-0000-0100-000008000000}"/>
  <sortState xmlns:xlrd2="http://schemas.microsoft.com/office/spreadsheetml/2017/richdata2" ref="B99:E119">
    <sortCondition ref="C101"/>
  </sortState>
  <tableColumns count="4">
    <tableColumn id="1" xr3:uid="{00000000-0010-0000-0800-000001000000}" name="Dátum" dataDxfId="165" dataCellStyle="Dátum"/>
    <tableColumn id="2" xr3:uid="{00000000-0010-0000-0800-000002000000}" name="Kupujúci" dataDxfId="164"/>
    <tableColumn id="3" xr3:uid="{00000000-0010-0000-0800-000003000000}" name="Typ" dataDxfId="163"/>
    <tableColumn id="4" xr3:uid="{00000000-0010-0000-0800-000004000000}" name="Suma" dataDxfId="162" dataCellStyle="Mena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2" /><Relationship Type="http://schemas.openxmlformats.org/officeDocument/2006/relationships/printerSettings" Target="/xl/printerSettings/printerSettings1015.bin" Id="rId1" /></Relationships>
</file>

<file path=xl/worksheets/_rels/sheet1110.xml.rels>&#65279;<?xml version="1.0" encoding="utf-8"?><Relationships xmlns="http://schemas.openxmlformats.org/package/2006/relationships"><Relationship Type="http://schemas.openxmlformats.org/officeDocument/2006/relationships/drawing" Target="/xl/drawings/drawing1110.xml" Id="rId2" /><Relationship Type="http://schemas.openxmlformats.org/officeDocument/2006/relationships/printerSettings" Target="/xl/printerSettings/printerSettings1110.bin" Id="rId1" /></Relationships>
</file>

<file path=xl/worksheets/_rels/sheet1223.xml.rels>&#65279;<?xml version="1.0" encoding="utf-8"?><Relationships xmlns="http://schemas.openxmlformats.org/package/2006/relationships"><Relationship Type="http://schemas.openxmlformats.org/officeDocument/2006/relationships/drawing" Target="/xl/drawings/drawing1223.xml" Id="rId3" /><Relationship Type="http://schemas.openxmlformats.org/officeDocument/2006/relationships/printerSettings" Target="/xl/printerSettings/printerSettings1223.bin" Id="rId2" /><Relationship Type="http://schemas.openxmlformats.org/officeDocument/2006/relationships/pivotTable" Target="/xl/pivotTables/pivotTable817.xml" Id="rId1" /><Relationship Type="http://schemas.openxmlformats.org/officeDocument/2006/relationships/table" Target="/xl/tables/table8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91.xml" Id="rId4" /></Relationships>
</file>

<file path=xl/worksheets/_rels/sheet1419.xml.rels>&#65279;<?xml version="1.0" encoding="utf-8"?><Relationships xmlns="http://schemas.openxmlformats.org/package/2006/relationships"><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3.xml.rels>&#65279;<?xml version="1.0" encoding="utf-8"?><Relationships xmlns="http://schemas.openxmlformats.org/package/2006/relationships"><Relationship Type="http://schemas.openxmlformats.org/officeDocument/2006/relationships/drawing" Target="/xl/drawings/drawing1513.xml" Id="rId3" /><Relationship Type="http://schemas.openxmlformats.org/officeDocument/2006/relationships/printerSettings" Target="/xl/printerSettings/printerSettings1513.bin" Id="rId2" /><Relationship Type="http://schemas.openxmlformats.org/officeDocument/2006/relationships/pivotTable" Target="/xl/pivotTables/pivotTable109.xml" Id="rId1" /><Relationship Type="http://schemas.openxmlformats.org/officeDocument/2006/relationships/table" Target="/xl/tables/table107.xml" Id="rId4" /></Relationships>
</file>

<file path=xl/worksheets/_rels/sheet167.xml.rels>&#65279;<?xml version="1.0" encoding="utf-8"?><Relationships xmlns="http://schemas.openxmlformats.org/package/2006/relationships"><Relationship Type="http://schemas.openxmlformats.org/officeDocument/2006/relationships/drawing" Target="/xl/drawings/drawing167.xml" Id="rId3" /><Relationship Type="http://schemas.openxmlformats.org/officeDocument/2006/relationships/printerSettings" Target="/xl/printerSettings/printerSettings167.bin" Id="rId2" /><Relationship Type="http://schemas.openxmlformats.org/officeDocument/2006/relationships/pivotTable" Target="/xl/pivotTables/pivotTable115.xml" Id="rId1" /><Relationship Type="http://schemas.openxmlformats.org/officeDocument/2006/relationships/table" Target="/xl/tables/table114.xml" Id="rId4" /></Relationships>
</file>

<file path=xl/worksheets/_rels/sheet1724.xml.rels>&#65279;<?xml version="1.0" encoding="utf-8"?><Relationships xmlns="http://schemas.openxmlformats.org/package/2006/relationships"><Relationship Type="http://schemas.openxmlformats.org/officeDocument/2006/relationships/drawing" Target="/xl/drawings/drawing1724.xml" Id="rId3" /><Relationship Type="http://schemas.openxmlformats.org/officeDocument/2006/relationships/printerSettings" Target="/xl/printerSettings/printerSettings1724.bin" Id="rId2" /><Relationship Type="http://schemas.openxmlformats.org/officeDocument/2006/relationships/pivotTable" Target="/xl/pivotTables/pivotTable1218.xml" Id="rId1" /><Relationship Type="http://schemas.openxmlformats.org/officeDocument/2006/relationships/table" Target="/xl/tables/table1214.xml" Id="rId4" /></Relationships>
</file>

<file path=xl/worksheets/_rels/sheet18.xml.rels>&#65279;<?xml version="1.0" encoding="utf-8"?><Relationships xmlns="http://schemas.openxmlformats.org/package/2006/relationships"><Relationship Type="http://schemas.openxmlformats.org/officeDocument/2006/relationships/drawing" Target="/xl/drawings/drawing18.xml" Id="rId2" /><Relationship Type="http://schemas.openxmlformats.org/officeDocument/2006/relationships/printerSettings" Target="/xl/printerSettings/printerSettings18.bin"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32.xml" Id="rId1" /><Relationship Type="http://schemas.openxmlformats.org/officeDocument/2006/relationships/table" Target="/xl/tables/table132.xml" Id="rId4"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411.xml" Id="rId1" /><Relationship Type="http://schemas.openxmlformats.org/officeDocument/2006/relationships/table" Target="/xl/tables/table148.xml" Id="rId4" /></Relationships>
</file>

<file path=xl/worksheets/_rels/sheet2026.xml.rels>&#65279;<?xml version="1.0" encoding="utf-8"?><Relationships xmlns="http://schemas.openxmlformats.org/package/2006/relationships"><Relationship Type="http://schemas.openxmlformats.org/officeDocument/2006/relationships/table" Target="/xl/tables/table1515.xml" Id="rId3" /><Relationship Type="http://schemas.openxmlformats.org/officeDocument/2006/relationships/drawing" Target="/xl/drawings/drawing2026.xml" Id="rId2" /><Relationship Type="http://schemas.openxmlformats.org/officeDocument/2006/relationships/printerSettings" Target="/xl/printerSettings/printerSettings2026.bin" Id="rId1" /></Relationships>
</file>

<file path=xl/worksheets/_rels/sheet214.xml.rels>&#65279;<?xml version="1.0" encoding="utf-8"?><Relationships xmlns="http://schemas.openxmlformats.org/package/2006/relationships"><Relationship Type="http://schemas.openxmlformats.org/officeDocument/2006/relationships/drawing" Target="/xl/drawings/drawing214.xml" Id="rId3" /><Relationship Type="http://schemas.openxmlformats.org/officeDocument/2006/relationships/printerSettings" Target="/xl/printerSettings/printerSettings214.bin" Id="rId2" /><Relationship Type="http://schemas.openxmlformats.org/officeDocument/2006/relationships/pivotTable" Target="/xl/pivotTables/pivotTable153.xml"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3" /><Relationship Type="http://schemas.openxmlformats.org/officeDocument/2006/relationships/printerSettings" Target="/xl/printerSettings/printerSettings2220.bin" Id="rId2" /><Relationship Type="http://schemas.openxmlformats.org/officeDocument/2006/relationships/pivotTable" Target="/xl/pivotTables/pivotTable1614.xml" Id="rId1" /></Relationships>
</file>

<file path=xl/worksheets/_rels/sheet2314.xml.rels>&#65279;<?xml version="1.0" encoding="utf-8"?><Relationships xmlns="http://schemas.openxmlformats.org/package/2006/relationships"><Relationship Type="http://schemas.openxmlformats.org/officeDocument/2006/relationships/drawing" Target="/xl/drawings/drawing2314.xml" Id="rId3" /><Relationship Type="http://schemas.openxmlformats.org/officeDocument/2006/relationships/printerSettings" Target="/xl/printerSettings/printerSettings2314.bin" Id="rId2" /><Relationship Type="http://schemas.openxmlformats.org/officeDocument/2006/relationships/pivotTable" Target="/xl/pivotTables/pivotTable1710.xml" Id="rId1" /></Relationships>
</file>

<file path=xl/worksheets/_rels/sheet2411.xml.rels>&#65279;<?xml version="1.0" encoding="utf-8"?><Relationships xmlns="http://schemas.openxmlformats.org/package/2006/relationships"><Relationship Type="http://schemas.openxmlformats.org/officeDocument/2006/relationships/drawing" Target="/xl/drawings/drawing2411.xml" Id="rId3" /><Relationship Type="http://schemas.openxmlformats.org/officeDocument/2006/relationships/printerSettings" Target="/xl/printerSettings/printerSettings2411.bin" Id="rId2" /><Relationship Type="http://schemas.openxmlformats.org/officeDocument/2006/relationships/pivotTable" Target="/xl/pivotTables/pivotTable187.xml" Id="rId1" /></Relationships>
</file>

<file path=xl/worksheets/_rels/sheet2525.xml.rels>&#65279;<?xml version="1.0" encoding="utf-8"?><Relationships xmlns="http://schemas.openxmlformats.org/package/2006/relationships"><Relationship Type="http://schemas.openxmlformats.org/officeDocument/2006/relationships/drawing" Target="/xl/drawings/drawing2525.xml" Id="rId3" /><Relationship Type="http://schemas.openxmlformats.org/officeDocument/2006/relationships/printerSettings" Target="/xl/printerSettings/printerSettings2525.bin" Id="rId2" /><Relationship Type="http://schemas.openxmlformats.org/officeDocument/2006/relationships/pivotTable" Target="/xl/pivotTables/pivotTable1919.xml"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3" /><Relationship Type="http://schemas.openxmlformats.org/officeDocument/2006/relationships/printerSettings" Target="/xl/printerSettings/printerSettings26.bin" Id="rId2" /><Relationship Type="http://schemas.openxmlformats.org/officeDocument/2006/relationships/pivotTable" Target="/xl/pivotTables/pivotTable14.xml" Id="rId1" /><Relationship Type="http://schemas.openxmlformats.org/officeDocument/2006/relationships/table" Target="/xl/tables/table13.xml" Id="rId4" /></Relationships>
</file>

<file path=xl/worksheets/_rels/sheet263.xml.rels>&#65279;<?xml version="1.0" encoding="utf-8"?><Relationships xmlns="http://schemas.openxmlformats.org/package/2006/relationships"><Relationship Type="http://schemas.openxmlformats.org/officeDocument/2006/relationships/drawing" Target="/xl/drawings/drawing263.xml" Id="rId5" /><Relationship Type="http://schemas.openxmlformats.org/officeDocument/2006/relationships/printerSettings" Target="/xl/printerSettings/printerSettings263.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sk-SK/article/refresh-pivottable-data-6d24cece-a038-468a-8176-8b6568ca9be2" TargetMode="External" Id="rId2" /><Relationship Type="http://schemas.openxmlformats.org/officeDocument/2006/relationships/hyperlink" Target="https://support.office.com/sk-SK/article/create-a-pivottable-to-analyze-worksheet-data-a9a84538-bfe9-40a9-a8e9-f99134456576" TargetMode="External" Id="rId1"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6.xml" Id="rId1" /><Relationship Type="http://schemas.openxmlformats.org/officeDocument/2006/relationships/table" Target="/xl/tables/table212.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2.xml" Id="rId1" /><Relationship Type="http://schemas.openxmlformats.org/officeDocument/2006/relationships/table" Target="/xl/tables/table39.xml" Id="rId4" /></Relationships>
</file>

<file path=xl/worksheets/_rels/sheet512.xml.rels>&#65279;<?xml version="1.0" encoding="utf-8"?><Relationships xmlns="http://schemas.openxmlformats.org/package/2006/relationships"><Relationship Type="http://schemas.openxmlformats.org/officeDocument/2006/relationships/drawing" Target="/xl/drawings/drawing512.xml" Id="rId3" /><Relationship Type="http://schemas.openxmlformats.org/officeDocument/2006/relationships/printerSettings" Target="/xl/printerSettings/printerSettings512.bin" Id="rId2" /><Relationship Type="http://schemas.openxmlformats.org/officeDocument/2006/relationships/pivotTable" Target="/xl/pivotTables/pivotTable48.xml" Id="rId1" /><Relationship Type="http://schemas.openxmlformats.org/officeDocument/2006/relationships/table" Target="/xl/tables/table46.xml" Id="rId4" /></Relationships>
</file>

<file path=xl/worksheets/_rels/sheet69.xml.rels>&#65279;<?xml version="1.0" encoding="utf-8"?><Relationships xmlns="http://schemas.openxmlformats.org/package/2006/relationships"><Relationship Type="http://schemas.openxmlformats.org/officeDocument/2006/relationships/drawing" Target="/xl/drawings/drawing69.xml" Id="rId3" /><Relationship Type="http://schemas.openxmlformats.org/officeDocument/2006/relationships/printerSettings" Target="/xl/printerSettings/printerSettings69.bin" Id="rId2" /><Relationship Type="http://schemas.openxmlformats.org/officeDocument/2006/relationships/pivotTable" Target="/xl/pivotTables/pivotTable56.xml" Id="rId1" /><Relationship Type="http://schemas.openxmlformats.org/officeDocument/2006/relationships/table" Target="/xl/tables/table55.xml" Id="rId4" /></Relationships>
</file>

<file path=xl/worksheets/_rels/sheet75.xml.rels>&#65279;<?xml version="1.0" encoding="utf-8"?><Relationships xmlns="http://schemas.openxmlformats.org/package/2006/relationships"><Relationship Type="http://schemas.openxmlformats.org/officeDocument/2006/relationships/drawing" Target="/xl/drawings/drawing75.xml" Id="rId2" /><Relationship Type="http://schemas.openxmlformats.org/officeDocument/2006/relationships/printerSettings" Target="/xl/printerSettings/printerSettings75.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615.xml" Id="rId1" /><Relationship Type="http://schemas.openxmlformats.org/officeDocument/2006/relationships/table" Target="/xl/tables/table611.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713.xml" Id="rId1" /><Relationship Type="http://schemas.openxmlformats.org/officeDocument/2006/relationships/table" Target="/xl/tables/table710.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40625" defaultRowHeight="15" x14ac:dyDescent="0.25"/>
  <cols>
    <col min="1" max="1" width="9.140625" style="13"/>
    <col min="2" max="3" width="9.140625" style="14"/>
    <col min="4" max="4" width="14.42578125" style="14" bestFit="1" customWidth="1"/>
    <col min="5" max="16" width="9.140625" style="14"/>
    <col min="17" max="17" width="9.7109375" style="14" bestFit="1" customWidth="1"/>
    <col min="18" max="16384" width="9.140625" style="14"/>
  </cols>
  <sheetData>
    <row r="1" spans="1:17" x14ac:dyDescent="0.25">
      <c r="A1" s="15" t="s">
        <v>142</v>
      </c>
    </row>
    <row r="2" spans="1:17" x14ac:dyDescent="0.25">
      <c r="A2" s="15" t="s">
        <v>36</v>
      </c>
    </row>
    <row r="3" spans="1:17" x14ac:dyDescent="0.25">
      <c r="A3" s="15" t="s">
        <v>6</v>
      </c>
    </row>
    <row r="4" spans="1:17" x14ac:dyDescent="0.25">
      <c r="A4" s="15"/>
      <c r="O4" s="19"/>
      <c r="P4" s="19"/>
      <c r="Q4" s="19"/>
    </row>
    <row r="5" spans="1:17" x14ac:dyDescent="0.25">
      <c r="A5" s="15"/>
      <c r="O5" s="19"/>
      <c r="P5" s="19"/>
      <c r="Q5" s="19"/>
    </row>
    <row r="6" spans="1:17" x14ac:dyDescent="0.25">
      <c r="O6" s="19"/>
      <c r="P6" s="19"/>
      <c r="Q6" s="19"/>
    </row>
    <row r="7" spans="1:17" x14ac:dyDescent="0.25">
      <c r="O7" s="19"/>
      <c r="P7" s="19"/>
      <c r="Q7" s="19"/>
    </row>
    <row r="8" spans="1:17" x14ac:dyDescent="0.25">
      <c r="O8" s="19"/>
      <c r="P8" s="19"/>
      <c r="Q8" s="19"/>
    </row>
    <row r="9" spans="1:17" x14ac:dyDescent="0.25">
      <c r="O9" s="19"/>
      <c r="P9" s="19"/>
      <c r="Q9" s="19"/>
    </row>
    <row r="10" spans="1:17" x14ac:dyDescent="0.25">
      <c r="O10" s="19"/>
      <c r="P10" s="19"/>
      <c r="Q10" s="19"/>
    </row>
    <row r="11" spans="1:17" x14ac:dyDescent="0.25">
      <c r="O11" s="19"/>
      <c r="P11" s="19"/>
      <c r="Q11" s="19"/>
    </row>
    <row r="12" spans="1:17" x14ac:dyDescent="0.25">
      <c r="O12" s="19"/>
      <c r="P12" s="19"/>
      <c r="Q12" s="19"/>
    </row>
    <row r="13" spans="1:17" x14ac:dyDescent="0.25">
      <c r="O13" s="19"/>
      <c r="P13" s="19"/>
      <c r="Q13" s="19"/>
    </row>
    <row r="14" spans="1:17" x14ac:dyDescent="0.25">
      <c r="O14" s="19"/>
      <c r="P14" s="19"/>
      <c r="Q14" s="19"/>
    </row>
    <row r="15" spans="1:17" x14ac:dyDescent="0.25">
      <c r="O15" s="19"/>
      <c r="P15" s="19"/>
      <c r="Q15" s="19"/>
    </row>
    <row r="16" spans="1:17" x14ac:dyDescent="0.25">
      <c r="O16" s="19"/>
      <c r="P16" s="19"/>
      <c r="Q16" s="19"/>
    </row>
    <row r="17" spans="15:17" x14ac:dyDescent="0.25">
      <c r="O17" s="19"/>
      <c r="P17" s="19"/>
      <c r="Q17" s="19"/>
    </row>
    <row r="18" spans="15:17" x14ac:dyDescent="0.25">
      <c r="O18" s="19"/>
      <c r="P18" s="19"/>
      <c r="Q18" s="19"/>
    </row>
  </sheetData>
  <phoneticPr fontId="12" type="noConversion"/>
  <pageMargins left="0.7" right="0.7" top="0.75" bottom="0.75" header="0.3" footer="0.3"/>
  <pageSetup paperSize="9" scale="99" orientation="portrait" r:id="rId1"/>
  <colBreaks count="1" manualBreakCount="1">
    <brk id="9" max="1048575" man="1"/>
  </colBreaks>
  <drawing r:id="rId2"/>
</worksheet>
</file>

<file path=xl/worksheets/sheet1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3" t="s">
        <v>130</v>
      </c>
    </row>
    <row r="2" spans="1:1" x14ac:dyDescent="0.25">
      <c r="A2" s="13" t="s">
        <v>131</v>
      </c>
    </row>
    <row r="3" spans="1:1" x14ac:dyDescent="0.25">
      <c r="A3" s="15" t="s">
        <v>6</v>
      </c>
    </row>
    <row r="4" spans="1:1" x14ac:dyDescent="0.25">
      <c r="A4" s="49"/>
    </row>
  </sheetData>
  <phoneticPr fontId="12" type="noConversion"/>
  <pageMargins left="0.7" right="0.7" top="0.75" bottom="0.75" header="0.3" footer="0.3"/>
  <pageSetup paperSize="9" scale="90" orientation="portrait" r:id="rId1"/>
  <colBreaks count="1" manualBreakCount="1">
    <brk id="9" max="1048575" man="1"/>
  </colBreaks>
  <drawing r:id="rId2"/>
</worksheet>
</file>

<file path=xl/worksheets/sheet1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Z121"/>
  <sheetViews>
    <sheetView showGridLines="0" zoomScaleNormal="100" workbookViewId="0"/>
  </sheetViews>
  <sheetFormatPr defaultColWidth="9.140625" defaultRowHeight="15" x14ac:dyDescent="0.25"/>
  <cols>
    <col min="1" max="1" width="9.5703125" style="13" bestFit="1" customWidth="1"/>
    <col min="2" max="2" width="9.7109375" style="14" bestFit="1" customWidth="1"/>
    <col min="3" max="3" width="14.85546875" style="14" bestFit="1" customWidth="1"/>
    <col min="4" max="4" width="18.7109375" style="14" customWidth="1"/>
    <col min="5" max="7" width="16" style="14" bestFit="1" customWidth="1"/>
    <col min="8" max="8" width="16.42578125" style="14" customWidth="1"/>
    <col min="9" max="13" width="16" style="14" bestFit="1" customWidth="1"/>
    <col min="14" max="14" width="18.140625" style="14" customWidth="1"/>
    <col min="15" max="21" width="16" style="14" bestFit="1" customWidth="1"/>
    <col min="22" max="22" width="18.7109375" style="14" customWidth="1"/>
    <col min="23" max="23" width="19.28515625" style="14" customWidth="1"/>
    <col min="24" max="24" width="13.28515625" style="14" customWidth="1"/>
    <col min="25" max="16384" width="9.140625" style="14"/>
  </cols>
  <sheetData>
    <row r="1" spans="1:26" x14ac:dyDescent="0.25">
      <c r="A1" s="15" t="s">
        <v>37</v>
      </c>
    </row>
    <row r="2" spans="1:26" x14ac:dyDescent="0.25">
      <c r="A2" s="15" t="s">
        <v>38</v>
      </c>
    </row>
    <row r="3" spans="1:26" x14ac:dyDescent="0.25">
      <c r="A3" s="15" t="s">
        <v>6</v>
      </c>
    </row>
    <row r="4" spans="1:26" x14ac:dyDescent="0.25">
      <c r="A4" s="15"/>
    </row>
    <row r="10" spans="1:26" x14ac:dyDescent="0.25">
      <c r="C10" s="3" t="s">
        <v>122</v>
      </c>
      <c r="D10" s="3" t="s">
        <v>14</v>
      </c>
      <c r="E10"/>
      <c r="F10"/>
      <c r="G10"/>
      <c r="H10"/>
      <c r="I10"/>
      <c r="J10"/>
      <c r="K10"/>
      <c r="L10"/>
      <c r="M10"/>
      <c r="N10"/>
      <c r="O10"/>
      <c r="P10"/>
      <c r="Q10"/>
      <c r="R10"/>
      <c r="S10"/>
      <c r="T10"/>
      <c r="U10"/>
      <c r="V10"/>
      <c r="W10"/>
      <c r="X10"/>
      <c r="Y10"/>
      <c r="Z10"/>
    </row>
    <row r="11" spans="1:26" x14ac:dyDescent="0.25">
      <c r="C11" s="3" t="s">
        <v>10</v>
      </c>
      <c r="D11" t="s">
        <v>41</v>
      </c>
      <c r="E11" t="s">
        <v>50</v>
      </c>
      <c r="F11" t="s">
        <v>46</v>
      </c>
      <c r="G11" t="s">
        <v>18</v>
      </c>
      <c r="H11" t="s">
        <v>44</v>
      </c>
      <c r="I11" t="s">
        <v>39</v>
      </c>
      <c r="J11" t="s">
        <v>40</v>
      </c>
      <c r="K11" t="s">
        <v>17</v>
      </c>
      <c r="L11" t="s">
        <v>42</v>
      </c>
      <c r="M11" t="s">
        <v>43</v>
      </c>
      <c r="N11" t="s">
        <v>51</v>
      </c>
      <c r="O11" t="s">
        <v>45</v>
      </c>
      <c r="P11" t="s">
        <v>47</v>
      </c>
      <c r="Q11" t="s">
        <v>52</v>
      </c>
      <c r="R11" t="s">
        <v>54</v>
      </c>
      <c r="S11" t="s">
        <v>48</v>
      </c>
      <c r="T11" t="s">
        <v>16</v>
      </c>
      <c r="U11" t="s">
        <v>19</v>
      </c>
      <c r="V11" t="s">
        <v>49</v>
      </c>
      <c r="W11" t="s">
        <v>53</v>
      </c>
      <c r="X11" t="s">
        <v>146</v>
      </c>
      <c r="Y11"/>
      <c r="Z11"/>
    </row>
    <row r="12" spans="1:26" x14ac:dyDescent="0.25">
      <c r="C12" t="s">
        <v>13</v>
      </c>
      <c r="D12" s="58"/>
      <c r="E12" s="58"/>
      <c r="F12" s="58">
        <v>125</v>
      </c>
      <c r="G12" s="58">
        <v>20</v>
      </c>
      <c r="H12" s="58">
        <v>250</v>
      </c>
      <c r="I12" s="58">
        <v>250</v>
      </c>
      <c r="J12" s="58"/>
      <c r="K12" s="58">
        <v>125</v>
      </c>
      <c r="L12" s="58">
        <v>20</v>
      </c>
      <c r="M12" s="58">
        <v>125</v>
      </c>
      <c r="N12" s="58"/>
      <c r="O12" s="58">
        <v>20</v>
      </c>
      <c r="P12" s="58"/>
      <c r="Q12" s="58"/>
      <c r="R12" s="58"/>
      <c r="S12" s="58"/>
      <c r="T12" s="58"/>
      <c r="U12" s="58"/>
      <c r="V12" s="58"/>
      <c r="W12" s="58"/>
      <c r="X12" s="58">
        <v>935</v>
      </c>
      <c r="Y12"/>
      <c r="Z12"/>
    </row>
    <row r="13" spans="1:26" x14ac:dyDescent="0.25">
      <c r="C13" t="s">
        <v>12</v>
      </c>
      <c r="D13" s="58"/>
      <c r="E13" s="58">
        <v>70</v>
      </c>
      <c r="F13" s="58"/>
      <c r="G13" s="58"/>
      <c r="H13" s="58"/>
      <c r="I13" s="58"/>
      <c r="J13" s="58"/>
      <c r="K13" s="58"/>
      <c r="L13" s="58"/>
      <c r="M13" s="58"/>
      <c r="N13" s="58">
        <v>235</v>
      </c>
      <c r="O13" s="58"/>
      <c r="P13" s="58">
        <v>74</v>
      </c>
      <c r="Q13" s="58">
        <v>74</v>
      </c>
      <c r="R13" s="58">
        <v>235</v>
      </c>
      <c r="S13" s="58">
        <v>125</v>
      </c>
      <c r="T13" s="58">
        <v>470</v>
      </c>
      <c r="U13" s="58"/>
      <c r="V13" s="58">
        <v>74</v>
      </c>
      <c r="W13" s="58">
        <v>70</v>
      </c>
      <c r="X13" s="58">
        <v>1427</v>
      </c>
      <c r="Y13"/>
      <c r="Z13"/>
    </row>
    <row r="14" spans="1:26" x14ac:dyDescent="0.25">
      <c r="C14" t="s">
        <v>11</v>
      </c>
      <c r="D14" s="58">
        <v>500</v>
      </c>
      <c r="E14" s="58"/>
      <c r="F14" s="58"/>
      <c r="G14" s="58"/>
      <c r="H14" s="58"/>
      <c r="I14" s="58"/>
      <c r="J14" s="58">
        <v>500</v>
      </c>
      <c r="K14" s="58"/>
      <c r="L14" s="58"/>
      <c r="M14" s="58"/>
      <c r="N14" s="58"/>
      <c r="O14" s="58"/>
      <c r="P14" s="58"/>
      <c r="Q14" s="58"/>
      <c r="R14" s="58"/>
      <c r="S14" s="58"/>
      <c r="T14" s="58"/>
      <c r="U14" s="58">
        <v>1000</v>
      </c>
      <c r="V14" s="58"/>
      <c r="W14" s="58"/>
      <c r="X14" s="58">
        <v>2000</v>
      </c>
      <c r="Y14"/>
      <c r="Z14"/>
    </row>
    <row r="15" spans="1:26" x14ac:dyDescent="0.25">
      <c r="C15" t="s">
        <v>146</v>
      </c>
      <c r="D15" s="58">
        <v>500</v>
      </c>
      <c r="E15" s="58">
        <v>70</v>
      </c>
      <c r="F15" s="58">
        <v>125</v>
      </c>
      <c r="G15" s="58">
        <v>20</v>
      </c>
      <c r="H15" s="58">
        <v>250</v>
      </c>
      <c r="I15" s="58">
        <v>250</v>
      </c>
      <c r="J15" s="58">
        <v>500</v>
      </c>
      <c r="K15" s="58">
        <v>125</v>
      </c>
      <c r="L15" s="58">
        <v>20</v>
      </c>
      <c r="M15" s="58">
        <v>125</v>
      </c>
      <c r="N15" s="58">
        <v>235</v>
      </c>
      <c r="O15" s="58">
        <v>20</v>
      </c>
      <c r="P15" s="58">
        <v>74</v>
      </c>
      <c r="Q15" s="58">
        <v>74</v>
      </c>
      <c r="R15" s="58">
        <v>235</v>
      </c>
      <c r="S15" s="58">
        <v>125</v>
      </c>
      <c r="T15" s="58">
        <v>470</v>
      </c>
      <c r="U15" s="58">
        <v>1000</v>
      </c>
      <c r="V15" s="58">
        <v>74</v>
      </c>
      <c r="W15" s="58">
        <v>70</v>
      </c>
      <c r="X15" s="58">
        <v>4362</v>
      </c>
      <c r="Y15"/>
      <c r="Z15"/>
    </row>
    <row r="16" spans="1:26" x14ac:dyDescent="0.25">
      <c r="C16"/>
      <c r="D16"/>
      <c r="E16"/>
      <c r="F16"/>
      <c r="G16"/>
      <c r="H16"/>
      <c r="I16"/>
      <c r="J16"/>
      <c r="K16"/>
      <c r="L16"/>
      <c r="M16"/>
      <c r="N16"/>
      <c r="O16"/>
      <c r="P16"/>
      <c r="Q16"/>
      <c r="R16"/>
      <c r="S16"/>
      <c r="T16"/>
      <c r="U16"/>
      <c r="V16"/>
      <c r="W16"/>
      <c r="X16"/>
      <c r="Y16"/>
      <c r="Z16"/>
    </row>
    <row r="17" spans="3:26" x14ac:dyDescent="0.25">
      <c r="C17"/>
      <c r="D17"/>
      <c r="E17"/>
      <c r="F17"/>
      <c r="G17"/>
      <c r="H17"/>
      <c r="I17"/>
      <c r="J17"/>
      <c r="K17"/>
      <c r="L17"/>
      <c r="M17"/>
      <c r="N17"/>
      <c r="O17"/>
      <c r="P17"/>
      <c r="Q17"/>
      <c r="R17"/>
      <c r="S17"/>
      <c r="T17"/>
      <c r="U17"/>
      <c r="V17"/>
      <c r="W17"/>
      <c r="X17"/>
      <c r="Y17"/>
      <c r="Z17"/>
    </row>
    <row r="18" spans="3:26" x14ac:dyDescent="0.25">
      <c r="C18"/>
      <c r="D18"/>
      <c r="E18"/>
      <c r="F18"/>
      <c r="G18"/>
      <c r="H18"/>
      <c r="I18"/>
      <c r="J18"/>
      <c r="K18"/>
      <c r="L18"/>
      <c r="M18"/>
      <c r="N18"/>
      <c r="O18"/>
      <c r="P18"/>
      <c r="Q18"/>
      <c r="R18"/>
      <c r="S18"/>
      <c r="T18"/>
      <c r="U18"/>
      <c r="V18"/>
      <c r="W18"/>
      <c r="X18"/>
      <c r="Y18"/>
      <c r="Z18"/>
    </row>
    <row r="19" spans="3:26" x14ac:dyDescent="0.25">
      <c r="C19"/>
      <c r="D19"/>
      <c r="E19"/>
      <c r="F19"/>
      <c r="G19"/>
      <c r="H19"/>
      <c r="I19"/>
      <c r="J19"/>
      <c r="K19"/>
      <c r="L19"/>
      <c r="M19"/>
      <c r="N19"/>
      <c r="O19"/>
      <c r="P19"/>
      <c r="Q19"/>
      <c r="R19"/>
      <c r="S19"/>
      <c r="T19"/>
      <c r="U19"/>
      <c r="V19"/>
      <c r="W19"/>
      <c r="X19"/>
      <c r="Y19"/>
      <c r="Z19"/>
    </row>
    <row r="20" spans="3:26" x14ac:dyDescent="0.25">
      <c r="C20"/>
      <c r="D20"/>
      <c r="E20"/>
      <c r="F20"/>
      <c r="G20"/>
      <c r="H20"/>
      <c r="I20"/>
      <c r="J20"/>
      <c r="K20"/>
      <c r="L20"/>
      <c r="M20"/>
      <c r="N20"/>
      <c r="O20"/>
      <c r="P20"/>
      <c r="Q20"/>
      <c r="R20"/>
      <c r="S20"/>
      <c r="T20"/>
      <c r="U20"/>
      <c r="V20"/>
      <c r="W20"/>
      <c r="X20"/>
      <c r="Y20"/>
      <c r="Z20"/>
    </row>
    <row r="21" spans="3:26" x14ac:dyDescent="0.25">
      <c r="C21"/>
      <c r="D21"/>
      <c r="E21"/>
      <c r="F21"/>
      <c r="G21"/>
      <c r="H21"/>
      <c r="I21"/>
      <c r="J21"/>
      <c r="K21"/>
      <c r="L21"/>
      <c r="M21"/>
      <c r="N21"/>
      <c r="O21"/>
      <c r="P21"/>
      <c r="Q21"/>
      <c r="R21"/>
      <c r="S21"/>
      <c r="T21"/>
      <c r="U21"/>
      <c r="V21"/>
      <c r="W21"/>
      <c r="X21"/>
      <c r="Y21"/>
      <c r="Z21"/>
    </row>
    <row r="22" spans="3:26" x14ac:dyDescent="0.25">
      <c r="C22"/>
      <c r="D22"/>
      <c r="E22"/>
      <c r="F22"/>
      <c r="G22"/>
      <c r="H22"/>
      <c r="I22"/>
      <c r="J22"/>
      <c r="K22"/>
      <c r="L22"/>
      <c r="M22"/>
      <c r="N22"/>
      <c r="O22"/>
      <c r="P22"/>
      <c r="Q22"/>
      <c r="R22"/>
      <c r="S22"/>
      <c r="T22"/>
      <c r="U22"/>
      <c r="V22"/>
      <c r="W22"/>
      <c r="X22"/>
      <c r="Y22"/>
      <c r="Z22"/>
    </row>
    <row r="23" spans="3:26" x14ac:dyDescent="0.25">
      <c r="C23"/>
      <c r="D23"/>
      <c r="E23"/>
      <c r="F23"/>
      <c r="G23"/>
      <c r="H23"/>
      <c r="I23"/>
      <c r="J23"/>
      <c r="K23"/>
      <c r="L23"/>
      <c r="M23"/>
      <c r="N23"/>
      <c r="O23"/>
      <c r="P23"/>
      <c r="Q23"/>
      <c r="R23"/>
      <c r="S23"/>
      <c r="T23"/>
      <c r="U23"/>
      <c r="V23"/>
      <c r="W23"/>
      <c r="X23"/>
      <c r="Y23"/>
      <c r="Z23"/>
    </row>
    <row r="24" spans="3:26" x14ac:dyDescent="0.25">
      <c r="C24"/>
      <c r="D24"/>
      <c r="E24"/>
      <c r="F24"/>
      <c r="G24"/>
      <c r="H24"/>
      <c r="I24"/>
      <c r="J24"/>
      <c r="K24"/>
      <c r="L24"/>
      <c r="M24"/>
      <c r="N24"/>
      <c r="O24"/>
      <c r="P24"/>
      <c r="Q24"/>
      <c r="R24"/>
      <c r="S24"/>
      <c r="T24"/>
      <c r="U24"/>
      <c r="V24"/>
      <c r="W24"/>
      <c r="X24"/>
      <c r="Y24"/>
      <c r="Z24"/>
    </row>
    <row r="25" spans="3:26" x14ac:dyDescent="0.25">
      <c r="C25"/>
      <c r="D25"/>
      <c r="E25"/>
      <c r="F25"/>
      <c r="G25"/>
      <c r="H25"/>
      <c r="I25"/>
      <c r="J25"/>
      <c r="K25"/>
      <c r="L25"/>
      <c r="M25"/>
      <c r="N25"/>
      <c r="O25"/>
      <c r="P25"/>
      <c r="Q25"/>
      <c r="R25"/>
      <c r="S25"/>
      <c r="T25"/>
      <c r="U25"/>
      <c r="V25"/>
      <c r="W25"/>
      <c r="X25"/>
      <c r="Y25"/>
      <c r="Z25"/>
    </row>
    <row r="26" spans="3:26" x14ac:dyDescent="0.25">
      <c r="C26"/>
      <c r="D26"/>
      <c r="E26"/>
      <c r="F26"/>
      <c r="G26"/>
      <c r="H26"/>
      <c r="I26"/>
      <c r="J26"/>
      <c r="K26"/>
      <c r="L26"/>
      <c r="M26"/>
      <c r="N26"/>
      <c r="O26"/>
      <c r="P26"/>
      <c r="Q26"/>
      <c r="R26"/>
      <c r="S26"/>
      <c r="T26"/>
      <c r="U26"/>
      <c r="V26"/>
      <c r="W26"/>
      <c r="X26"/>
      <c r="Y26"/>
      <c r="Z26"/>
    </row>
    <row r="27" spans="3:26" x14ac:dyDescent="0.25">
      <c r="C27"/>
      <c r="D27"/>
      <c r="E27"/>
      <c r="F27"/>
      <c r="G27"/>
      <c r="H27"/>
      <c r="I27"/>
      <c r="J27"/>
      <c r="K27"/>
      <c r="L27"/>
      <c r="M27"/>
      <c r="N27"/>
      <c r="O27"/>
      <c r="P27"/>
      <c r="Q27"/>
      <c r="R27"/>
      <c r="S27"/>
      <c r="T27"/>
      <c r="U27"/>
      <c r="V27"/>
      <c r="W27"/>
      <c r="X27"/>
      <c r="Y27"/>
      <c r="Z27"/>
    </row>
    <row r="28" spans="3:26" x14ac:dyDescent="0.25">
      <c r="C28"/>
      <c r="D28"/>
      <c r="E28"/>
      <c r="F28"/>
      <c r="G28"/>
      <c r="H28"/>
      <c r="I28"/>
      <c r="J28"/>
      <c r="K28"/>
      <c r="L28"/>
      <c r="M28"/>
      <c r="N28"/>
      <c r="O28"/>
      <c r="P28"/>
      <c r="Q28"/>
      <c r="R28"/>
      <c r="S28"/>
      <c r="T28"/>
      <c r="U28"/>
      <c r="V28"/>
      <c r="W28"/>
      <c r="X28"/>
      <c r="Y28"/>
      <c r="Z28"/>
    </row>
    <row r="29" spans="3:26" x14ac:dyDescent="0.25">
      <c r="C29"/>
      <c r="D29"/>
      <c r="E29"/>
    </row>
    <row r="30" spans="3:26" x14ac:dyDescent="0.25">
      <c r="C30"/>
      <c r="D30"/>
      <c r="E30"/>
    </row>
    <row r="31" spans="3:26" x14ac:dyDescent="0.25">
      <c r="C31"/>
      <c r="D31"/>
      <c r="E31"/>
    </row>
    <row r="32" spans="3:26" x14ac:dyDescent="0.25">
      <c r="C32"/>
      <c r="D32"/>
      <c r="E32"/>
    </row>
    <row r="33" spans="3:5" x14ac:dyDescent="0.25">
      <c r="C33"/>
      <c r="D33"/>
      <c r="E33"/>
    </row>
    <row r="34" spans="3:5" x14ac:dyDescent="0.25">
      <c r="C34"/>
      <c r="D34"/>
      <c r="E34"/>
    </row>
    <row r="100" spans="2:5" x14ac:dyDescent="0.25">
      <c r="B100" s="31" t="s">
        <v>9</v>
      </c>
      <c r="C100" s="31" t="s">
        <v>10</v>
      </c>
      <c r="D100" s="31" t="s">
        <v>14</v>
      </c>
      <c r="E100" s="31" t="s">
        <v>20</v>
      </c>
    </row>
    <row r="101" spans="2:5" x14ac:dyDescent="0.25">
      <c r="B101" s="56">
        <v>42752</v>
      </c>
      <c r="C101" s="32" t="s">
        <v>11</v>
      </c>
      <c r="D101" s="32" t="s">
        <v>19</v>
      </c>
      <c r="E101" s="33">
        <v>1000</v>
      </c>
    </row>
    <row r="102" spans="2:5" x14ac:dyDescent="0.25">
      <c r="B102" s="56">
        <v>42752</v>
      </c>
      <c r="C102" s="32" t="s">
        <v>11</v>
      </c>
      <c r="D102" s="32" t="s">
        <v>40</v>
      </c>
      <c r="E102" s="33">
        <v>500</v>
      </c>
    </row>
    <row r="103" spans="2:5" x14ac:dyDescent="0.25">
      <c r="B103" s="56">
        <v>42752</v>
      </c>
      <c r="C103" s="32" t="s">
        <v>11</v>
      </c>
      <c r="D103" s="32" t="s">
        <v>41</v>
      </c>
      <c r="E103" s="33">
        <v>500</v>
      </c>
    </row>
    <row r="104" spans="2:5" x14ac:dyDescent="0.25">
      <c r="B104" s="56">
        <v>42786</v>
      </c>
      <c r="C104" s="32" t="s">
        <v>13</v>
      </c>
      <c r="D104" s="32" t="s">
        <v>18</v>
      </c>
      <c r="E104" s="33">
        <v>20</v>
      </c>
    </row>
    <row r="105" spans="2:5" x14ac:dyDescent="0.25">
      <c r="B105" s="56">
        <v>42791</v>
      </c>
      <c r="C105" s="32" t="s">
        <v>13</v>
      </c>
      <c r="D105" s="32" t="s">
        <v>17</v>
      </c>
      <c r="E105" s="33">
        <v>125</v>
      </c>
    </row>
    <row r="106" spans="2:5" x14ac:dyDescent="0.25">
      <c r="B106" s="56">
        <v>42756</v>
      </c>
      <c r="C106" s="32" t="s">
        <v>13</v>
      </c>
      <c r="D106" s="32" t="s">
        <v>39</v>
      </c>
      <c r="E106" s="33">
        <v>250</v>
      </c>
    </row>
    <row r="107" spans="2:5" x14ac:dyDescent="0.25">
      <c r="B107" s="56">
        <v>42786</v>
      </c>
      <c r="C107" s="32" t="s">
        <v>13</v>
      </c>
      <c r="D107" s="32" t="s">
        <v>42</v>
      </c>
      <c r="E107" s="33">
        <v>20</v>
      </c>
    </row>
    <row r="108" spans="2:5" x14ac:dyDescent="0.25">
      <c r="B108" s="56">
        <v>42791</v>
      </c>
      <c r="C108" s="32" t="s">
        <v>13</v>
      </c>
      <c r="D108" s="32" t="s">
        <v>43</v>
      </c>
      <c r="E108" s="33">
        <v>125</v>
      </c>
    </row>
    <row r="109" spans="2:5" x14ac:dyDescent="0.25">
      <c r="B109" s="56">
        <v>42756</v>
      </c>
      <c r="C109" s="32" t="s">
        <v>13</v>
      </c>
      <c r="D109" s="32" t="s">
        <v>44</v>
      </c>
      <c r="E109" s="33">
        <v>250</v>
      </c>
    </row>
    <row r="110" spans="2:5" x14ac:dyDescent="0.25">
      <c r="B110" s="56">
        <v>42786</v>
      </c>
      <c r="C110" s="32" t="s">
        <v>13</v>
      </c>
      <c r="D110" s="32" t="s">
        <v>45</v>
      </c>
      <c r="E110" s="33">
        <v>20</v>
      </c>
    </row>
    <row r="111" spans="2:5" x14ac:dyDescent="0.25">
      <c r="B111" s="56">
        <v>42791</v>
      </c>
      <c r="C111" s="32" t="s">
        <v>13</v>
      </c>
      <c r="D111" s="32" t="s">
        <v>46</v>
      </c>
      <c r="E111" s="33">
        <v>125</v>
      </c>
    </row>
    <row r="112" spans="2:5" x14ac:dyDescent="0.25">
      <c r="B112" s="56">
        <v>42736</v>
      </c>
      <c r="C112" s="32" t="s">
        <v>12</v>
      </c>
      <c r="D112" s="32" t="s">
        <v>47</v>
      </c>
      <c r="E112" s="33">
        <v>74</v>
      </c>
    </row>
    <row r="113" spans="2:24" x14ac:dyDescent="0.25">
      <c r="B113" s="56">
        <v>42750</v>
      </c>
      <c r="C113" s="32" t="s">
        <v>12</v>
      </c>
      <c r="D113" s="32" t="s">
        <v>16</v>
      </c>
      <c r="E113" s="33">
        <v>235</v>
      </c>
    </row>
    <row r="114" spans="2:24" x14ac:dyDescent="0.25">
      <c r="B114" s="56">
        <v>42756</v>
      </c>
      <c r="C114" s="32" t="s">
        <v>12</v>
      </c>
      <c r="D114" s="32" t="s">
        <v>48</v>
      </c>
      <c r="E114" s="33">
        <v>125</v>
      </c>
    </row>
    <row r="115" spans="2:24" x14ac:dyDescent="0.25">
      <c r="B115" s="56">
        <v>42768</v>
      </c>
      <c r="C115" s="32" t="s">
        <v>12</v>
      </c>
      <c r="D115" s="32" t="s">
        <v>16</v>
      </c>
      <c r="E115" s="33">
        <v>235</v>
      </c>
    </row>
    <row r="116" spans="2:24" x14ac:dyDescent="0.25">
      <c r="B116" s="56">
        <v>42736</v>
      </c>
      <c r="C116" s="32" t="s">
        <v>12</v>
      </c>
      <c r="D116" s="32" t="s">
        <v>49</v>
      </c>
      <c r="E116" s="33">
        <v>74</v>
      </c>
    </row>
    <row r="117" spans="2:24" x14ac:dyDescent="0.25">
      <c r="B117" s="56">
        <v>42750</v>
      </c>
      <c r="C117" s="32" t="s">
        <v>12</v>
      </c>
      <c r="D117" s="32" t="s">
        <v>50</v>
      </c>
      <c r="E117" s="33">
        <v>70</v>
      </c>
    </row>
    <row r="118" spans="2:24" x14ac:dyDescent="0.25">
      <c r="B118" s="56">
        <v>42768</v>
      </c>
      <c r="C118" s="32" t="s">
        <v>12</v>
      </c>
      <c r="D118" s="32" t="s">
        <v>51</v>
      </c>
      <c r="E118" s="33">
        <v>235</v>
      </c>
    </row>
    <row r="119" spans="2:24" x14ac:dyDescent="0.25">
      <c r="B119" s="56">
        <v>42736</v>
      </c>
      <c r="C119" s="32" t="s">
        <v>12</v>
      </c>
      <c r="D119" s="32" t="s">
        <v>52</v>
      </c>
      <c r="E119" s="33">
        <v>74</v>
      </c>
    </row>
    <row r="120" spans="2:24" x14ac:dyDescent="0.25">
      <c r="B120" s="56">
        <v>42750</v>
      </c>
      <c r="C120" s="32" t="s">
        <v>12</v>
      </c>
      <c r="D120" s="32" t="s">
        <v>53</v>
      </c>
      <c r="E120" s="33">
        <v>70</v>
      </c>
    </row>
    <row r="121" spans="2:24" x14ac:dyDescent="0.25">
      <c r="B121" s="56">
        <v>42768</v>
      </c>
      <c r="C121" s="32" t="s">
        <v>12</v>
      </c>
      <c r="D121" s="32" t="s">
        <v>54</v>
      </c>
      <c r="E121" s="33">
        <v>235</v>
      </c>
      <c r="X121" s="19"/>
    </row>
  </sheetData>
  <phoneticPr fontId="12" type="noConversion"/>
  <pageMargins left="0.7" right="0.7" top="0.75" bottom="0.75" header="0.3" footer="0.3"/>
  <pageSetup paperSize="9" scale="72" orientation="portrait" r:id="rId2"/>
  <rowBreaks count="2" manualBreakCount="2">
    <brk id="47" max="23" man="1"/>
    <brk id="94" max="23" man="1"/>
  </rowBreaks>
  <colBreaks count="4" manualBreakCount="4">
    <brk id="6" max="1048575" man="1"/>
    <brk id="11" max="1048575" man="1"/>
    <brk id="16" max="1048575" man="1"/>
    <brk id="21" max="120" man="1"/>
  </colBreaks>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Y119"/>
  <sheetViews>
    <sheetView showGridLines="0" zoomScaleNormal="100" workbookViewId="0"/>
  </sheetViews>
  <sheetFormatPr defaultColWidth="9.140625" defaultRowHeight="15" x14ac:dyDescent="0.25"/>
  <cols>
    <col min="1" max="1" width="9.140625" style="13"/>
    <col min="2" max="2" width="9.140625" style="14"/>
    <col min="3" max="3" width="19.28515625" style="14" bestFit="1" customWidth="1"/>
    <col min="4" max="4" width="22.7109375" style="14" customWidth="1"/>
    <col min="5" max="5" width="14.85546875" style="14" bestFit="1" customWidth="1"/>
    <col min="6" max="6" width="16" style="14" bestFit="1" customWidth="1"/>
    <col min="7" max="7" width="20.85546875" style="14" bestFit="1" customWidth="1"/>
    <col min="8" max="8" width="14.85546875" style="14" bestFit="1" customWidth="1"/>
    <col min="9" max="9" width="13.7109375" style="14" bestFit="1" customWidth="1"/>
    <col min="10" max="10" width="6.140625" style="14" bestFit="1" customWidth="1"/>
    <col min="11" max="11" width="9.28515625" style="14" bestFit="1" customWidth="1"/>
    <col min="12" max="12" width="6.42578125" style="14" bestFit="1" customWidth="1"/>
    <col min="13" max="13" width="6.28515625" style="14" bestFit="1" customWidth="1"/>
    <col min="14" max="14" width="9.140625" style="14" bestFit="1" customWidth="1"/>
    <col min="15" max="15" width="10" style="14" bestFit="1" customWidth="1"/>
    <col min="16" max="16" width="5.28515625" style="14" bestFit="1" customWidth="1"/>
    <col min="17" max="17" width="4.42578125" style="14" bestFit="1" customWidth="1"/>
    <col min="18" max="18" width="7.7109375" style="14" bestFit="1" customWidth="1"/>
    <col min="19" max="19" width="6" style="14" bestFit="1" customWidth="1"/>
    <col min="20" max="20" width="10.42578125" style="14" bestFit="1" customWidth="1"/>
    <col min="21" max="21" width="7.28515625" style="14" bestFit="1" customWidth="1"/>
    <col min="22" max="22" width="12.28515625" style="14" bestFit="1" customWidth="1"/>
    <col min="23" max="23" width="15" style="14" bestFit="1" customWidth="1"/>
    <col min="24" max="24" width="6.28515625" style="14" bestFit="1" customWidth="1"/>
    <col min="25" max="25" width="5.7109375" style="14" bestFit="1" customWidth="1"/>
    <col min="26" max="26" width="6.7109375" style="14" bestFit="1" customWidth="1"/>
    <col min="27" max="27" width="6.140625" style="14" bestFit="1" customWidth="1"/>
    <col min="28" max="28" width="10.7109375" style="14" bestFit="1" customWidth="1"/>
    <col min="29" max="16384" width="9.140625" style="14"/>
  </cols>
  <sheetData>
    <row r="1" spans="1:25" x14ac:dyDescent="0.25">
      <c r="A1" s="15" t="s">
        <v>55</v>
      </c>
    </row>
    <row r="2" spans="1:25" x14ac:dyDescent="0.25">
      <c r="A2" s="15" t="s">
        <v>56</v>
      </c>
    </row>
    <row r="3" spans="1:25" x14ac:dyDescent="0.25">
      <c r="A3" s="15" t="s">
        <v>57</v>
      </c>
    </row>
    <row r="4" spans="1:25" x14ac:dyDescent="0.25">
      <c r="A4" s="15" t="s">
        <v>58</v>
      </c>
    </row>
    <row r="5" spans="1:25" x14ac:dyDescent="0.25">
      <c r="A5" s="15" t="s">
        <v>6</v>
      </c>
    </row>
    <row r="6" spans="1:25" x14ac:dyDescent="0.25">
      <c r="A6" s="15"/>
    </row>
    <row r="8" spans="1:25" x14ac:dyDescent="0.25">
      <c r="D8" s="3" t="s">
        <v>147</v>
      </c>
      <c r="E8" t="s">
        <v>122</v>
      </c>
      <c r="F8"/>
      <c r="G8"/>
      <c r="H8"/>
      <c r="I8"/>
      <c r="J8"/>
      <c r="K8"/>
      <c r="L8"/>
      <c r="M8"/>
      <c r="N8"/>
      <c r="O8"/>
      <c r="P8"/>
      <c r="Q8"/>
      <c r="R8"/>
      <c r="S8"/>
      <c r="T8"/>
      <c r="U8"/>
      <c r="V8"/>
      <c r="W8"/>
      <c r="X8"/>
      <c r="Y8"/>
    </row>
    <row r="9" spans="1:25" x14ac:dyDescent="0.25">
      <c r="D9" s="4" t="s">
        <v>11</v>
      </c>
      <c r="E9" s="58">
        <v>2000</v>
      </c>
      <c r="F9"/>
      <c r="G9"/>
      <c r="H9"/>
      <c r="I9"/>
      <c r="J9"/>
      <c r="K9"/>
      <c r="L9"/>
      <c r="M9"/>
      <c r="N9"/>
      <c r="O9"/>
      <c r="P9"/>
      <c r="Q9"/>
      <c r="R9"/>
      <c r="S9"/>
      <c r="T9"/>
      <c r="U9"/>
      <c r="V9"/>
      <c r="W9"/>
      <c r="X9"/>
      <c r="Y9"/>
    </row>
    <row r="10" spans="1:25" x14ac:dyDescent="0.25">
      <c r="D10" s="5" t="s">
        <v>19</v>
      </c>
      <c r="E10" s="58">
        <v>1000</v>
      </c>
      <c r="F10"/>
      <c r="G10"/>
      <c r="H10"/>
      <c r="I10"/>
      <c r="J10"/>
      <c r="K10"/>
      <c r="L10"/>
      <c r="M10"/>
      <c r="N10"/>
      <c r="O10"/>
      <c r="P10"/>
      <c r="Q10"/>
      <c r="R10"/>
      <c r="S10"/>
      <c r="T10"/>
      <c r="U10"/>
      <c r="V10"/>
      <c r="W10"/>
      <c r="X10"/>
      <c r="Y10"/>
    </row>
    <row r="11" spans="1:25" x14ac:dyDescent="0.25">
      <c r="D11" s="5" t="s">
        <v>40</v>
      </c>
      <c r="E11" s="58">
        <v>500</v>
      </c>
      <c r="F11"/>
      <c r="G11"/>
      <c r="H11"/>
      <c r="I11"/>
      <c r="J11"/>
      <c r="K11"/>
      <c r="L11"/>
      <c r="M11"/>
      <c r="N11"/>
      <c r="O11"/>
      <c r="P11"/>
      <c r="Q11"/>
      <c r="R11"/>
      <c r="S11"/>
      <c r="T11"/>
      <c r="U11"/>
      <c r="V11"/>
      <c r="W11"/>
      <c r="X11"/>
      <c r="Y11"/>
    </row>
    <row r="12" spans="1:25" x14ac:dyDescent="0.25">
      <c r="D12" s="5" t="s">
        <v>41</v>
      </c>
      <c r="E12" s="58">
        <v>500</v>
      </c>
      <c r="F12"/>
      <c r="G12"/>
      <c r="H12"/>
      <c r="I12"/>
      <c r="J12"/>
      <c r="K12"/>
      <c r="L12"/>
      <c r="M12"/>
      <c r="N12"/>
      <c r="O12"/>
      <c r="P12"/>
      <c r="Q12"/>
      <c r="R12"/>
      <c r="S12"/>
      <c r="T12"/>
      <c r="U12"/>
      <c r="V12"/>
      <c r="W12"/>
      <c r="X12"/>
      <c r="Y12"/>
    </row>
    <row r="13" spans="1:25" x14ac:dyDescent="0.25">
      <c r="D13" s="4" t="s">
        <v>13</v>
      </c>
      <c r="E13" s="58">
        <v>935</v>
      </c>
      <c r="F13"/>
      <c r="G13"/>
      <c r="H13"/>
      <c r="I13"/>
      <c r="J13"/>
      <c r="K13"/>
      <c r="L13"/>
      <c r="M13"/>
      <c r="N13"/>
      <c r="O13"/>
      <c r="P13"/>
      <c r="Q13"/>
      <c r="R13"/>
      <c r="S13"/>
      <c r="T13"/>
      <c r="U13"/>
      <c r="V13"/>
      <c r="W13"/>
      <c r="X13"/>
      <c r="Y13"/>
    </row>
    <row r="14" spans="1:25" x14ac:dyDescent="0.25">
      <c r="D14" s="5" t="s">
        <v>39</v>
      </c>
      <c r="E14" s="58">
        <v>250</v>
      </c>
      <c r="F14"/>
    </row>
    <row r="15" spans="1:25" x14ac:dyDescent="0.25">
      <c r="D15" s="5" t="s">
        <v>18</v>
      </c>
      <c r="E15" s="58">
        <v>20</v>
      </c>
      <c r="F15"/>
    </row>
    <row r="16" spans="1:25" x14ac:dyDescent="0.25">
      <c r="D16" s="5" t="s">
        <v>17</v>
      </c>
      <c r="E16" s="58">
        <v>125</v>
      </c>
      <c r="F16"/>
    </row>
    <row r="17" spans="4:6" x14ac:dyDescent="0.25">
      <c r="D17" s="5" t="s">
        <v>42</v>
      </c>
      <c r="E17" s="58">
        <v>20</v>
      </c>
      <c r="F17"/>
    </row>
    <row r="18" spans="4:6" x14ac:dyDescent="0.25">
      <c r="D18" s="5" t="s">
        <v>45</v>
      </c>
      <c r="E18" s="58">
        <v>20</v>
      </c>
      <c r="F18"/>
    </row>
    <row r="19" spans="4:6" x14ac:dyDescent="0.25">
      <c r="D19" s="5" t="s">
        <v>46</v>
      </c>
      <c r="E19" s="58">
        <v>125</v>
      </c>
      <c r="F19"/>
    </row>
    <row r="20" spans="4:6" x14ac:dyDescent="0.25">
      <c r="D20" s="5" t="s">
        <v>43</v>
      </c>
      <c r="E20" s="58">
        <v>125</v>
      </c>
      <c r="F20"/>
    </row>
    <row r="21" spans="4:6" x14ac:dyDescent="0.25">
      <c r="D21" s="5" t="s">
        <v>44</v>
      </c>
      <c r="E21" s="58">
        <v>250</v>
      </c>
      <c r="F21"/>
    </row>
    <row r="22" spans="4:6" x14ac:dyDescent="0.25">
      <c r="D22" s="4" t="s">
        <v>12</v>
      </c>
      <c r="E22" s="58">
        <v>1427</v>
      </c>
      <c r="F22"/>
    </row>
    <row r="23" spans="4:6" x14ac:dyDescent="0.25">
      <c r="D23" s="5" t="s">
        <v>16</v>
      </c>
      <c r="E23" s="58">
        <v>470</v>
      </c>
      <c r="F23"/>
    </row>
    <row r="24" spans="4:6" x14ac:dyDescent="0.25">
      <c r="D24" s="5" t="s">
        <v>47</v>
      </c>
      <c r="E24" s="58">
        <v>74</v>
      </c>
      <c r="F24"/>
    </row>
    <row r="25" spans="4:6" x14ac:dyDescent="0.25">
      <c r="D25" s="5" t="s">
        <v>50</v>
      </c>
      <c r="E25" s="58">
        <v>70</v>
      </c>
      <c r="F25"/>
    </row>
    <row r="26" spans="4:6" x14ac:dyDescent="0.25">
      <c r="D26" s="5" t="s">
        <v>49</v>
      </c>
      <c r="E26" s="58">
        <v>74</v>
      </c>
    </row>
    <row r="27" spans="4:6" x14ac:dyDescent="0.25">
      <c r="D27" s="5" t="s">
        <v>51</v>
      </c>
      <c r="E27" s="58">
        <v>235</v>
      </c>
    </row>
    <row r="28" spans="4:6" x14ac:dyDescent="0.25">
      <c r="D28" s="5" t="s">
        <v>52</v>
      </c>
      <c r="E28" s="58">
        <v>74</v>
      </c>
    </row>
    <row r="29" spans="4:6" x14ac:dyDescent="0.25">
      <c r="D29" s="5" t="s">
        <v>48</v>
      </c>
      <c r="E29" s="58">
        <v>125</v>
      </c>
    </row>
    <row r="30" spans="4:6" x14ac:dyDescent="0.25">
      <c r="D30" s="5" t="s">
        <v>53</v>
      </c>
      <c r="E30" s="58">
        <v>70</v>
      </c>
    </row>
    <row r="31" spans="4:6" x14ac:dyDescent="0.25">
      <c r="D31" s="5" t="s">
        <v>54</v>
      </c>
      <c r="E31" s="58">
        <v>235</v>
      </c>
    </row>
    <row r="32" spans="4:6" x14ac:dyDescent="0.25">
      <c r="D32" s="4" t="s">
        <v>146</v>
      </c>
      <c r="E32" s="58">
        <v>4362</v>
      </c>
    </row>
    <row r="98" spans="2:5" x14ac:dyDescent="0.25">
      <c r="B98" s="31" t="s">
        <v>9</v>
      </c>
      <c r="C98" s="31" t="s">
        <v>10</v>
      </c>
      <c r="D98" s="31" t="s">
        <v>14</v>
      </c>
      <c r="E98" s="31" t="s">
        <v>20</v>
      </c>
    </row>
    <row r="99" spans="2:5" x14ac:dyDescent="0.25">
      <c r="B99" s="56">
        <v>42752</v>
      </c>
      <c r="C99" s="32" t="s">
        <v>11</v>
      </c>
      <c r="D99" s="32" t="s">
        <v>19</v>
      </c>
      <c r="E99" s="33">
        <v>1000</v>
      </c>
    </row>
    <row r="100" spans="2:5" x14ac:dyDescent="0.25">
      <c r="B100" s="56">
        <v>42752</v>
      </c>
      <c r="C100" s="32" t="s">
        <v>11</v>
      </c>
      <c r="D100" s="32" t="s">
        <v>40</v>
      </c>
      <c r="E100" s="33">
        <v>500</v>
      </c>
    </row>
    <row r="101" spans="2:5" x14ac:dyDescent="0.25">
      <c r="B101" s="56">
        <v>42752</v>
      </c>
      <c r="C101" s="32" t="s">
        <v>11</v>
      </c>
      <c r="D101" s="32" t="s">
        <v>41</v>
      </c>
      <c r="E101" s="33">
        <v>500</v>
      </c>
    </row>
    <row r="102" spans="2:5" x14ac:dyDescent="0.25">
      <c r="B102" s="56">
        <v>42786</v>
      </c>
      <c r="C102" s="32" t="s">
        <v>13</v>
      </c>
      <c r="D102" s="32" t="s">
        <v>18</v>
      </c>
      <c r="E102" s="33">
        <v>20</v>
      </c>
    </row>
    <row r="103" spans="2:5" x14ac:dyDescent="0.25">
      <c r="B103" s="56">
        <v>42791</v>
      </c>
      <c r="C103" s="32" t="s">
        <v>13</v>
      </c>
      <c r="D103" s="32" t="s">
        <v>17</v>
      </c>
      <c r="E103" s="33">
        <v>125</v>
      </c>
    </row>
    <row r="104" spans="2:5" x14ac:dyDescent="0.25">
      <c r="B104" s="56">
        <v>42756</v>
      </c>
      <c r="C104" s="32" t="s">
        <v>13</v>
      </c>
      <c r="D104" s="32" t="s">
        <v>39</v>
      </c>
      <c r="E104" s="33">
        <v>250</v>
      </c>
    </row>
    <row r="105" spans="2:5" x14ac:dyDescent="0.25">
      <c r="B105" s="56">
        <v>42786</v>
      </c>
      <c r="C105" s="32" t="s">
        <v>13</v>
      </c>
      <c r="D105" s="32" t="s">
        <v>42</v>
      </c>
      <c r="E105" s="33">
        <v>20</v>
      </c>
    </row>
    <row r="106" spans="2:5" x14ac:dyDescent="0.25">
      <c r="B106" s="56">
        <v>42791</v>
      </c>
      <c r="C106" s="32" t="s">
        <v>13</v>
      </c>
      <c r="D106" s="32" t="s">
        <v>43</v>
      </c>
      <c r="E106" s="33">
        <v>125</v>
      </c>
    </row>
    <row r="107" spans="2:5" x14ac:dyDescent="0.25">
      <c r="B107" s="56">
        <v>42756</v>
      </c>
      <c r="C107" s="32" t="s">
        <v>13</v>
      </c>
      <c r="D107" s="32" t="s">
        <v>44</v>
      </c>
      <c r="E107" s="33">
        <v>250</v>
      </c>
    </row>
    <row r="108" spans="2:5" x14ac:dyDescent="0.25">
      <c r="B108" s="56">
        <v>42786</v>
      </c>
      <c r="C108" s="32" t="s">
        <v>13</v>
      </c>
      <c r="D108" s="32" t="s">
        <v>45</v>
      </c>
      <c r="E108" s="33">
        <v>20</v>
      </c>
    </row>
    <row r="109" spans="2:5" x14ac:dyDescent="0.25">
      <c r="B109" s="56">
        <v>42791</v>
      </c>
      <c r="C109" s="32" t="s">
        <v>13</v>
      </c>
      <c r="D109" s="32" t="s">
        <v>46</v>
      </c>
      <c r="E109" s="33">
        <v>125</v>
      </c>
    </row>
    <row r="110" spans="2:5" x14ac:dyDescent="0.25">
      <c r="B110" s="56">
        <v>42736</v>
      </c>
      <c r="C110" s="32" t="s">
        <v>12</v>
      </c>
      <c r="D110" s="32" t="s">
        <v>47</v>
      </c>
      <c r="E110" s="33">
        <v>74</v>
      </c>
    </row>
    <row r="111" spans="2:5" x14ac:dyDescent="0.25">
      <c r="B111" s="56">
        <v>42750</v>
      </c>
      <c r="C111" s="32" t="s">
        <v>12</v>
      </c>
      <c r="D111" s="32" t="s">
        <v>16</v>
      </c>
      <c r="E111" s="33">
        <v>235</v>
      </c>
    </row>
    <row r="112" spans="2:5" x14ac:dyDescent="0.25">
      <c r="B112" s="56">
        <v>42756</v>
      </c>
      <c r="C112" s="32" t="s">
        <v>12</v>
      </c>
      <c r="D112" s="32" t="s">
        <v>48</v>
      </c>
      <c r="E112" s="33">
        <v>125</v>
      </c>
    </row>
    <row r="113" spans="2:5" x14ac:dyDescent="0.25">
      <c r="B113" s="56">
        <v>42768</v>
      </c>
      <c r="C113" s="32" t="s">
        <v>12</v>
      </c>
      <c r="D113" s="32" t="s">
        <v>16</v>
      </c>
      <c r="E113" s="33">
        <v>235</v>
      </c>
    </row>
    <row r="114" spans="2:5" x14ac:dyDescent="0.25">
      <c r="B114" s="56">
        <v>42736</v>
      </c>
      <c r="C114" s="32" t="s">
        <v>12</v>
      </c>
      <c r="D114" s="32" t="s">
        <v>49</v>
      </c>
      <c r="E114" s="33">
        <v>74</v>
      </c>
    </row>
    <row r="115" spans="2:5" x14ac:dyDescent="0.25">
      <c r="B115" s="56">
        <v>42750</v>
      </c>
      <c r="C115" s="32" t="s">
        <v>12</v>
      </c>
      <c r="D115" s="32" t="s">
        <v>50</v>
      </c>
      <c r="E115" s="33">
        <v>70</v>
      </c>
    </row>
    <row r="116" spans="2:5" x14ac:dyDescent="0.25">
      <c r="B116" s="56">
        <v>42768</v>
      </c>
      <c r="C116" s="32" t="s">
        <v>12</v>
      </c>
      <c r="D116" s="32" t="s">
        <v>51</v>
      </c>
      <c r="E116" s="33">
        <v>235</v>
      </c>
    </row>
    <row r="117" spans="2:5" x14ac:dyDescent="0.25">
      <c r="B117" s="56">
        <v>42736</v>
      </c>
      <c r="C117" s="32" t="s">
        <v>12</v>
      </c>
      <c r="D117" s="32" t="s">
        <v>52</v>
      </c>
      <c r="E117" s="33">
        <v>74</v>
      </c>
    </row>
    <row r="118" spans="2:5" x14ac:dyDescent="0.25">
      <c r="B118" s="56">
        <v>42750</v>
      </c>
      <c r="C118" s="32" t="s">
        <v>12</v>
      </c>
      <c r="D118" s="32" t="s">
        <v>53</v>
      </c>
      <c r="E118" s="33">
        <v>70</v>
      </c>
    </row>
    <row r="119" spans="2:5" x14ac:dyDescent="0.25">
      <c r="B119" s="56">
        <v>42768</v>
      </c>
      <c r="C119" s="32" t="s">
        <v>12</v>
      </c>
      <c r="D119" s="32" t="s">
        <v>54</v>
      </c>
      <c r="E119" s="33">
        <v>235</v>
      </c>
    </row>
  </sheetData>
  <phoneticPr fontId="12" type="noConversion"/>
  <pageMargins left="0.7" right="0.7" top="0.75" bottom="0.75" header="0.3" footer="0.3"/>
  <pageSetup paperSize="9" scale="72" orientation="portrait" r:id="rId2"/>
  <rowBreaks count="2" manualBreakCount="2">
    <brk id="47" max="14" man="1"/>
    <brk id="94" max="14" man="1"/>
  </rowBreaks>
  <colBreaks count="2" manualBreakCount="2">
    <brk id="6" max="1048575" man="1"/>
    <brk id="14" max="118" man="1"/>
  </colBreaks>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5" t="s">
        <v>59</v>
      </c>
    </row>
    <row r="2" spans="1:1" x14ac:dyDescent="0.25">
      <c r="A2" s="15" t="s">
        <v>132</v>
      </c>
    </row>
    <row r="3" spans="1:1" x14ac:dyDescent="0.25">
      <c r="A3" s="15" t="s">
        <v>6</v>
      </c>
    </row>
    <row r="4" spans="1:1" x14ac:dyDescent="0.25">
      <c r="A4" s="15"/>
    </row>
  </sheetData>
  <phoneticPr fontId="12" type="noConversion"/>
  <pageMargins left="0.7" right="0.7" top="0.75" bottom="0.75" header="0.3" footer="0.3"/>
  <pageSetup paperSize="9" orientation="portrait" r:id="rId1"/>
  <colBreaks count="1" manualBreakCount="1">
    <brk id="9" max="1048575" man="1"/>
  </colBreaks>
  <drawing r:id="rId2"/>
</worksheet>
</file>

<file path=xl/worksheets/sheet1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W122"/>
  <sheetViews>
    <sheetView showGridLines="0" zoomScaleNormal="100" workbookViewId="0"/>
  </sheetViews>
  <sheetFormatPr defaultColWidth="9.140625" defaultRowHeight="15" x14ac:dyDescent="0.25"/>
  <cols>
    <col min="1" max="1" width="9.140625" style="34"/>
    <col min="2" max="2" width="20.42578125" style="29" customWidth="1"/>
    <col min="3" max="3" width="14.85546875" style="29" bestFit="1" customWidth="1"/>
    <col min="4" max="4" width="19.140625" style="29" bestFit="1" customWidth="1"/>
    <col min="5" max="5" width="11.28515625" style="29" customWidth="1"/>
    <col min="6" max="23" width="9.140625" style="29" customWidth="1"/>
    <col min="24" max="16384" width="9.140625" style="29"/>
  </cols>
  <sheetData>
    <row r="1" spans="1:23" ht="15" customHeight="1" x14ac:dyDescent="0.25">
      <c r="A1" s="25" t="s">
        <v>60</v>
      </c>
    </row>
    <row r="2" spans="1:23" ht="15" customHeight="1" x14ac:dyDescent="0.25">
      <c r="A2" s="34" t="s">
        <v>133</v>
      </c>
    </row>
    <row r="3" spans="1:23" ht="15" customHeight="1" x14ac:dyDescent="0.25">
      <c r="A3" s="34" t="s">
        <v>62</v>
      </c>
    </row>
    <row r="4" spans="1:23" ht="15" customHeight="1" x14ac:dyDescent="0.25">
      <c r="A4" s="34" t="s">
        <v>134</v>
      </c>
    </row>
    <row r="5" spans="1:23" ht="15" customHeight="1" x14ac:dyDescent="0.3">
      <c r="A5" s="15" t="s">
        <v>6</v>
      </c>
      <c r="I5" s="10" t="str">
        <f>IF(AND($B$15="Dane",$C$36=70),"Postupujete dobre. Do kontingenčnej"," ")</f>
        <v xml:space="preserve"> </v>
      </c>
    </row>
    <row r="6" spans="1:23" ht="15" customHeight="1" x14ac:dyDescent="0.3">
      <c r="A6" s="15"/>
      <c r="I6" s="10" t="str">
        <f>IF(AND($B$15="Dane",$C$36=70),"tabuľky ste pridali druhé pole riadka."," ")</f>
        <v xml:space="preserve"> </v>
      </c>
    </row>
    <row r="7" spans="1:23" ht="15" customHeight="1" x14ac:dyDescent="0.3">
      <c r="I7" s="10" t="str">
        <f>IF(AND($B$15="Dane",$C$36=70),"Posuňte sa nadol a kliknite na položku"," ")</f>
        <v xml:space="preserve"> </v>
      </c>
    </row>
    <row r="8" spans="1:23" ht="15" customHeight="1" x14ac:dyDescent="0.3">
      <c r="I8" s="10" t="str">
        <f>IF(AND($B$15="Dane",$C$36=70),"Ďalej…"," ")</f>
        <v xml:space="preserve"> </v>
      </c>
    </row>
    <row r="9" spans="1:23" ht="15" customHeight="1" x14ac:dyDescent="0.3">
      <c r="K9" s="10"/>
    </row>
    <row r="10" spans="1:23" ht="15" customHeight="1" x14ac:dyDescent="0.25"/>
    <row r="11" spans="1:23" ht="15" customHeight="1" x14ac:dyDescent="0.25">
      <c r="B11"/>
      <c r="C11"/>
    </row>
    <row r="12" spans="1:23" ht="15" customHeight="1" x14ac:dyDescent="0.25"/>
    <row r="13" spans="1:23" ht="15" customHeight="1" x14ac:dyDescent="0.25">
      <c r="B13" s="50" t="s">
        <v>147</v>
      </c>
      <c r="C13" s="51" t="s">
        <v>122</v>
      </c>
      <c r="D13"/>
      <c r="E13"/>
      <c r="F13"/>
      <c r="G13"/>
      <c r="H13"/>
      <c r="I13"/>
      <c r="J13"/>
      <c r="K13"/>
      <c r="L13"/>
      <c r="M13"/>
      <c r="N13"/>
      <c r="O13"/>
      <c r="P13"/>
      <c r="Q13"/>
      <c r="R13"/>
      <c r="S13"/>
      <c r="T13"/>
      <c r="U13"/>
      <c r="V13"/>
      <c r="W13"/>
    </row>
    <row r="14" spans="1:23" x14ac:dyDescent="0.25">
      <c r="B14" s="4" t="s">
        <v>11</v>
      </c>
      <c r="C14" s="65">
        <v>2000</v>
      </c>
      <c r="D14"/>
      <c r="E14"/>
      <c r="F14"/>
      <c r="G14"/>
      <c r="H14"/>
      <c r="I14"/>
      <c r="J14"/>
      <c r="K14"/>
      <c r="L14"/>
      <c r="M14"/>
      <c r="N14"/>
      <c r="O14"/>
      <c r="P14"/>
      <c r="Q14"/>
      <c r="R14"/>
      <c r="S14"/>
      <c r="T14"/>
      <c r="U14"/>
      <c r="V14"/>
      <c r="W14"/>
    </row>
    <row r="15" spans="1:23" x14ac:dyDescent="0.25">
      <c r="B15" s="4" t="s">
        <v>13</v>
      </c>
      <c r="C15" s="65">
        <v>935</v>
      </c>
      <c r="D15"/>
      <c r="E15"/>
      <c r="F15"/>
      <c r="G15"/>
      <c r="H15"/>
      <c r="I15"/>
      <c r="J15"/>
      <c r="K15"/>
      <c r="L15"/>
      <c r="M15"/>
      <c r="N15"/>
      <c r="O15"/>
      <c r="P15"/>
      <c r="Q15"/>
      <c r="R15"/>
      <c r="S15"/>
      <c r="T15"/>
      <c r="U15"/>
      <c r="V15"/>
      <c r="W15"/>
    </row>
    <row r="16" spans="1:23" x14ac:dyDescent="0.25">
      <c r="B16" s="4" t="s">
        <v>12</v>
      </c>
      <c r="C16" s="65">
        <v>1427</v>
      </c>
      <c r="D16"/>
      <c r="E16"/>
      <c r="F16"/>
      <c r="G16"/>
      <c r="H16"/>
      <c r="I16"/>
      <c r="J16"/>
      <c r="K16"/>
      <c r="L16"/>
      <c r="M16"/>
      <c r="N16"/>
      <c r="O16"/>
      <c r="P16"/>
      <c r="Q16"/>
      <c r="R16"/>
      <c r="S16"/>
      <c r="T16"/>
      <c r="U16"/>
      <c r="V16"/>
      <c r="W16"/>
    </row>
    <row r="17" spans="2:23" x14ac:dyDescent="0.25">
      <c r="B17" s="4" t="s">
        <v>146</v>
      </c>
      <c r="C17" s="65">
        <v>4362</v>
      </c>
      <c r="D17"/>
      <c r="E17"/>
      <c r="F17"/>
      <c r="G17"/>
      <c r="H17"/>
      <c r="I17"/>
      <c r="J17"/>
      <c r="K17"/>
      <c r="L17"/>
      <c r="M17"/>
      <c r="N17"/>
      <c r="O17"/>
      <c r="P17"/>
      <c r="Q17"/>
      <c r="R17"/>
      <c r="S17"/>
      <c r="T17"/>
      <c r="U17"/>
      <c r="V17"/>
      <c r="W17"/>
    </row>
    <row r="18" spans="2:23" x14ac:dyDescent="0.25">
      <c r="B18"/>
      <c r="C18"/>
      <c r="D18"/>
      <c r="E18"/>
      <c r="F18"/>
      <c r="G18"/>
      <c r="H18"/>
      <c r="I18"/>
      <c r="J18"/>
      <c r="K18"/>
      <c r="L18"/>
      <c r="M18"/>
      <c r="N18"/>
      <c r="O18"/>
      <c r="P18"/>
      <c r="Q18"/>
      <c r="R18"/>
      <c r="S18"/>
      <c r="T18"/>
      <c r="U18"/>
      <c r="V18"/>
      <c r="W18"/>
    </row>
    <row r="19" spans="2:23" x14ac:dyDescent="0.25">
      <c r="B19"/>
      <c r="C19"/>
      <c r="D19"/>
    </row>
    <row r="20" spans="2:23" x14ac:dyDescent="0.25">
      <c r="B20"/>
      <c r="C20"/>
      <c r="D20"/>
    </row>
    <row r="21" spans="2:23" x14ac:dyDescent="0.25">
      <c r="B21"/>
      <c r="C21"/>
      <c r="D21"/>
    </row>
    <row r="22" spans="2:23" x14ac:dyDescent="0.25">
      <c r="B22"/>
      <c r="C22"/>
      <c r="D22"/>
    </row>
    <row r="23" spans="2:23" x14ac:dyDescent="0.25">
      <c r="B23"/>
      <c r="C23"/>
      <c r="D23"/>
    </row>
    <row r="24" spans="2:23" x14ac:dyDescent="0.25">
      <c r="B24"/>
      <c r="C24"/>
      <c r="D24"/>
    </row>
    <row r="25" spans="2:23" x14ac:dyDescent="0.25">
      <c r="B25"/>
      <c r="C25"/>
      <c r="D25"/>
    </row>
    <row r="26" spans="2:23" x14ac:dyDescent="0.25">
      <c r="B26"/>
      <c r="C26"/>
      <c r="D26"/>
    </row>
    <row r="27" spans="2:23" x14ac:dyDescent="0.25">
      <c r="B27"/>
      <c r="C27"/>
      <c r="D27"/>
    </row>
    <row r="28" spans="2:23" x14ac:dyDescent="0.25">
      <c r="B28"/>
      <c r="C28"/>
      <c r="D28"/>
    </row>
    <row r="29" spans="2:23" x14ac:dyDescent="0.25">
      <c r="B29"/>
      <c r="C29"/>
      <c r="D29"/>
    </row>
    <row r="30" spans="2:23" x14ac:dyDescent="0.25">
      <c r="B30"/>
      <c r="C30"/>
      <c r="D30"/>
    </row>
    <row r="31" spans="2:23" x14ac:dyDescent="0.25">
      <c r="B31"/>
      <c r="C31"/>
    </row>
    <row r="32" spans="2:2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row r="44" spans="2:3" x14ac:dyDescent="0.25">
      <c r="B44"/>
      <c r="C44"/>
    </row>
    <row r="45" spans="2:3" x14ac:dyDescent="0.25">
      <c r="B45"/>
      <c r="C45"/>
    </row>
    <row r="46" spans="2:3" x14ac:dyDescent="0.25">
      <c r="B46"/>
      <c r="C46"/>
    </row>
    <row r="47" spans="2:3" x14ac:dyDescent="0.25">
      <c r="B47"/>
      <c r="C47"/>
    </row>
    <row r="48" spans="2:3" x14ac:dyDescent="0.25">
      <c r="B48"/>
      <c r="C48"/>
    </row>
    <row r="49" spans="2:3" x14ac:dyDescent="0.25">
      <c r="B49"/>
      <c r="C49"/>
    </row>
    <row r="50" spans="2:3" x14ac:dyDescent="0.25">
      <c r="B50"/>
      <c r="C50"/>
    </row>
    <row r="51" spans="2:3" x14ac:dyDescent="0.25">
      <c r="B51"/>
      <c r="C51"/>
    </row>
    <row r="52" spans="2:3" x14ac:dyDescent="0.25">
      <c r="B52"/>
      <c r="C52"/>
    </row>
    <row r="53" spans="2:3" x14ac:dyDescent="0.25">
      <c r="B53"/>
      <c r="C53"/>
    </row>
    <row r="54" spans="2:3" x14ac:dyDescent="0.25">
      <c r="B54"/>
      <c r="C54"/>
    </row>
    <row r="101" spans="2:5" x14ac:dyDescent="0.25">
      <c r="B101" s="35" t="s">
        <v>9</v>
      </c>
      <c r="C101" s="35" t="s">
        <v>10</v>
      </c>
      <c r="D101" s="35" t="s">
        <v>14</v>
      </c>
      <c r="E101" s="35" t="s">
        <v>20</v>
      </c>
    </row>
    <row r="102" spans="2:5" x14ac:dyDescent="0.25">
      <c r="B102" s="56">
        <v>42752</v>
      </c>
      <c r="C102" s="36" t="s">
        <v>11</v>
      </c>
      <c r="D102" s="36" t="s">
        <v>19</v>
      </c>
      <c r="E102" s="37">
        <v>1000</v>
      </c>
    </row>
    <row r="103" spans="2:5" x14ac:dyDescent="0.25">
      <c r="B103" s="56">
        <v>42752</v>
      </c>
      <c r="C103" s="36" t="s">
        <v>11</v>
      </c>
      <c r="D103" s="36" t="s">
        <v>40</v>
      </c>
      <c r="E103" s="37">
        <v>500</v>
      </c>
    </row>
    <row r="104" spans="2:5" x14ac:dyDescent="0.25">
      <c r="B104" s="56">
        <v>42752</v>
      </c>
      <c r="C104" s="36" t="s">
        <v>11</v>
      </c>
      <c r="D104" s="36" t="s">
        <v>41</v>
      </c>
      <c r="E104" s="37">
        <v>500</v>
      </c>
    </row>
    <row r="105" spans="2:5" x14ac:dyDescent="0.25">
      <c r="B105" s="56">
        <v>42786</v>
      </c>
      <c r="C105" s="36" t="s">
        <v>13</v>
      </c>
      <c r="D105" s="36" t="s">
        <v>18</v>
      </c>
      <c r="E105" s="37">
        <v>20</v>
      </c>
    </row>
    <row r="106" spans="2:5" x14ac:dyDescent="0.25">
      <c r="B106" s="56">
        <v>42791</v>
      </c>
      <c r="C106" s="36" t="s">
        <v>13</v>
      </c>
      <c r="D106" s="36" t="s">
        <v>17</v>
      </c>
      <c r="E106" s="37">
        <v>125</v>
      </c>
    </row>
    <row r="107" spans="2:5" x14ac:dyDescent="0.25">
      <c r="B107" s="56">
        <v>42756</v>
      </c>
      <c r="C107" s="36" t="s">
        <v>13</v>
      </c>
      <c r="D107" s="36" t="s">
        <v>39</v>
      </c>
      <c r="E107" s="37">
        <v>250</v>
      </c>
    </row>
    <row r="108" spans="2:5" x14ac:dyDescent="0.25">
      <c r="B108" s="56">
        <v>42786</v>
      </c>
      <c r="C108" s="36" t="s">
        <v>13</v>
      </c>
      <c r="D108" s="36" t="s">
        <v>42</v>
      </c>
      <c r="E108" s="37">
        <v>20</v>
      </c>
    </row>
    <row r="109" spans="2:5" x14ac:dyDescent="0.25">
      <c r="B109" s="56">
        <v>42791</v>
      </c>
      <c r="C109" s="36" t="s">
        <v>13</v>
      </c>
      <c r="D109" s="36" t="s">
        <v>43</v>
      </c>
      <c r="E109" s="37">
        <v>125</v>
      </c>
    </row>
    <row r="110" spans="2:5" x14ac:dyDescent="0.25">
      <c r="B110" s="56">
        <v>42756</v>
      </c>
      <c r="C110" s="36" t="s">
        <v>13</v>
      </c>
      <c r="D110" s="36" t="s">
        <v>44</v>
      </c>
      <c r="E110" s="37">
        <v>250</v>
      </c>
    </row>
    <row r="111" spans="2:5" x14ac:dyDescent="0.25">
      <c r="B111" s="56">
        <v>42786</v>
      </c>
      <c r="C111" s="36" t="s">
        <v>13</v>
      </c>
      <c r="D111" s="36" t="s">
        <v>45</v>
      </c>
      <c r="E111" s="37">
        <v>20</v>
      </c>
    </row>
    <row r="112" spans="2:5" x14ac:dyDescent="0.25">
      <c r="B112" s="56">
        <v>42791</v>
      </c>
      <c r="C112" s="36" t="s">
        <v>13</v>
      </c>
      <c r="D112" s="36" t="s">
        <v>46</v>
      </c>
      <c r="E112" s="37">
        <v>125</v>
      </c>
    </row>
    <row r="113" spans="2:11" x14ac:dyDescent="0.25">
      <c r="B113" s="56">
        <v>42736</v>
      </c>
      <c r="C113" s="36" t="s">
        <v>12</v>
      </c>
      <c r="D113" s="36" t="s">
        <v>47</v>
      </c>
      <c r="E113" s="37">
        <v>74</v>
      </c>
    </row>
    <row r="114" spans="2:11" x14ac:dyDescent="0.25">
      <c r="B114" s="56">
        <v>42750</v>
      </c>
      <c r="C114" s="36" t="s">
        <v>12</v>
      </c>
      <c r="D114" s="36" t="s">
        <v>16</v>
      </c>
      <c r="E114" s="37">
        <v>235</v>
      </c>
    </row>
    <row r="115" spans="2:11" x14ac:dyDescent="0.25">
      <c r="B115" s="56">
        <v>42756</v>
      </c>
      <c r="C115" s="36" t="s">
        <v>12</v>
      </c>
      <c r="D115" s="36" t="s">
        <v>48</v>
      </c>
      <c r="E115" s="37">
        <v>125</v>
      </c>
    </row>
    <row r="116" spans="2:11" x14ac:dyDescent="0.25">
      <c r="B116" s="56">
        <v>42768</v>
      </c>
      <c r="C116" s="36" t="s">
        <v>12</v>
      </c>
      <c r="D116" s="36" t="s">
        <v>16</v>
      </c>
      <c r="E116" s="37">
        <v>235</v>
      </c>
    </row>
    <row r="117" spans="2:11" x14ac:dyDescent="0.25">
      <c r="B117" s="56">
        <v>42736</v>
      </c>
      <c r="C117" s="36" t="s">
        <v>12</v>
      </c>
      <c r="D117" s="36" t="s">
        <v>49</v>
      </c>
      <c r="E117" s="37">
        <v>74</v>
      </c>
    </row>
    <row r="118" spans="2:11" x14ac:dyDescent="0.25">
      <c r="B118" s="56">
        <v>42750</v>
      </c>
      <c r="C118" s="36" t="s">
        <v>12</v>
      </c>
      <c r="D118" s="36" t="s">
        <v>50</v>
      </c>
      <c r="E118" s="37">
        <v>70</v>
      </c>
    </row>
    <row r="119" spans="2:11" x14ac:dyDescent="0.25">
      <c r="B119" s="56">
        <v>42768</v>
      </c>
      <c r="C119" s="36" t="s">
        <v>12</v>
      </c>
      <c r="D119" s="36" t="s">
        <v>51</v>
      </c>
      <c r="E119" s="37">
        <v>235</v>
      </c>
    </row>
    <row r="120" spans="2:11" x14ac:dyDescent="0.25">
      <c r="B120" s="56">
        <v>42736</v>
      </c>
      <c r="C120" s="36" t="s">
        <v>12</v>
      </c>
      <c r="D120" s="36" t="s">
        <v>52</v>
      </c>
      <c r="E120" s="37">
        <v>74</v>
      </c>
    </row>
    <row r="121" spans="2:11" x14ac:dyDescent="0.25">
      <c r="B121" s="56">
        <v>42750</v>
      </c>
      <c r="C121" s="36" t="s">
        <v>12</v>
      </c>
      <c r="D121" s="36" t="s">
        <v>53</v>
      </c>
      <c r="E121" s="37">
        <v>70</v>
      </c>
    </row>
    <row r="122" spans="2:11" x14ac:dyDescent="0.25">
      <c r="B122" s="56">
        <v>42768</v>
      </c>
      <c r="C122" s="36" t="s">
        <v>12</v>
      </c>
      <c r="D122" s="36" t="s">
        <v>54</v>
      </c>
      <c r="E122" s="37">
        <v>235</v>
      </c>
      <c r="K122" s="1"/>
    </row>
  </sheetData>
  <phoneticPr fontId="12" type="noConversion"/>
  <pageMargins left="0.7" right="0.7" top="0.75" bottom="0.75" header="0.3" footer="0.3"/>
  <pageSetup paperSize="9" scale="72" orientation="portrait" r:id="rId2"/>
  <rowBreaks count="2" manualBreakCount="2">
    <brk id="47" max="17" man="1"/>
    <brk id="94" max="17" man="1"/>
  </rowBreaks>
  <colBreaks count="2" manualBreakCount="2">
    <brk id="7" max="1048575" man="1"/>
    <brk id="16" max="1048575" man="1"/>
  </colBreaks>
  <drawing r:id="rId3"/>
  <tableParts count="1">
    <tablePart r:id="rId4"/>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I121"/>
  <sheetViews>
    <sheetView showGridLines="0" zoomScaleNormal="100" workbookViewId="0"/>
  </sheetViews>
  <sheetFormatPr defaultColWidth="9.140625" defaultRowHeight="15" x14ac:dyDescent="0.25"/>
  <cols>
    <col min="1" max="1" width="9.140625" style="13"/>
    <col min="2" max="2" width="9.140625" style="14"/>
    <col min="3" max="3" width="11" style="14" bestFit="1" customWidth="1"/>
    <col min="4" max="4" width="19" style="14" customWidth="1"/>
    <col min="5" max="5" width="11.28515625" style="14" customWidth="1"/>
    <col min="6" max="6" width="23" style="14" customWidth="1"/>
    <col min="7" max="7" width="14.85546875" style="14" customWidth="1"/>
    <col min="8" max="16384" width="9.140625" style="14"/>
  </cols>
  <sheetData>
    <row r="1" spans="1:9" x14ac:dyDescent="0.25">
      <c r="A1" s="15" t="s">
        <v>63</v>
      </c>
    </row>
    <row r="2" spans="1:9" x14ac:dyDescent="0.25">
      <c r="A2" s="15" t="s">
        <v>140</v>
      </c>
    </row>
    <row r="3" spans="1:9" x14ac:dyDescent="0.25">
      <c r="A3" s="15" t="s">
        <v>6</v>
      </c>
    </row>
    <row r="4" spans="1:9" x14ac:dyDescent="0.25">
      <c r="A4" s="15"/>
    </row>
    <row r="6" spans="1:9" ht="18.75" x14ac:dyDescent="0.3">
      <c r="F6" s="2" t="str">
        <f>IF(AND($F$9="Ema",$G$9=935),"Výborne."," ")</f>
        <v xml:space="preserve"> </v>
      </c>
    </row>
    <row r="7" spans="1:9" x14ac:dyDescent="0.25">
      <c r="F7" s="3" t="s">
        <v>147</v>
      </c>
      <c r="G7" t="s">
        <v>122</v>
      </c>
      <c r="H7"/>
    </row>
    <row r="8" spans="1:9" ht="18.75" x14ac:dyDescent="0.3">
      <c r="F8" s="4" t="s">
        <v>11</v>
      </c>
      <c r="G8" s="58">
        <v>2000</v>
      </c>
      <c r="H8"/>
      <c r="I8" s="2"/>
    </row>
    <row r="9" spans="1:9" ht="18.75" x14ac:dyDescent="0.3">
      <c r="F9" s="5" t="s">
        <v>19</v>
      </c>
      <c r="G9" s="58">
        <v>1000</v>
      </c>
      <c r="H9"/>
      <c r="I9" s="2"/>
    </row>
    <row r="10" spans="1:9" x14ac:dyDescent="0.25">
      <c r="F10" s="5" t="s">
        <v>41</v>
      </c>
      <c r="G10" s="58">
        <v>500</v>
      </c>
      <c r="H10"/>
    </row>
    <row r="11" spans="1:9" x14ac:dyDescent="0.25">
      <c r="F11" s="5" t="s">
        <v>40</v>
      </c>
      <c r="G11" s="58">
        <v>500</v>
      </c>
      <c r="H11"/>
    </row>
    <row r="12" spans="1:9" x14ac:dyDescent="0.25">
      <c r="F12" s="4" t="s">
        <v>13</v>
      </c>
      <c r="G12" s="58">
        <v>935</v>
      </c>
      <c r="H12"/>
    </row>
    <row r="13" spans="1:9" x14ac:dyDescent="0.25">
      <c r="F13" s="5" t="s">
        <v>39</v>
      </c>
      <c r="G13" s="58">
        <v>250</v>
      </c>
      <c r="H13"/>
    </row>
    <row r="14" spans="1:9" x14ac:dyDescent="0.25">
      <c r="F14" s="5" t="s">
        <v>42</v>
      </c>
      <c r="G14" s="58">
        <v>20</v>
      </c>
      <c r="H14"/>
    </row>
    <row r="15" spans="1:9" x14ac:dyDescent="0.25">
      <c r="F15" s="5" t="s">
        <v>46</v>
      </c>
      <c r="G15" s="58">
        <v>125</v>
      </c>
      <c r="H15"/>
    </row>
    <row r="16" spans="1:9" x14ac:dyDescent="0.25">
      <c r="F16" s="5" t="s">
        <v>18</v>
      </c>
      <c r="G16" s="58">
        <v>20</v>
      </c>
      <c r="H16"/>
    </row>
    <row r="17" spans="6:8" x14ac:dyDescent="0.25">
      <c r="F17" s="5" t="s">
        <v>45</v>
      </c>
      <c r="G17" s="58">
        <v>20</v>
      </c>
      <c r="H17"/>
    </row>
    <row r="18" spans="6:8" x14ac:dyDescent="0.25">
      <c r="F18" s="5" t="s">
        <v>17</v>
      </c>
      <c r="G18" s="58">
        <v>125</v>
      </c>
      <c r="H18"/>
    </row>
    <row r="19" spans="6:8" x14ac:dyDescent="0.25">
      <c r="F19" s="5" t="s">
        <v>43</v>
      </c>
      <c r="G19" s="58">
        <v>125</v>
      </c>
      <c r="H19"/>
    </row>
    <row r="20" spans="6:8" x14ac:dyDescent="0.25">
      <c r="F20" s="5" t="s">
        <v>44</v>
      </c>
      <c r="G20" s="58">
        <v>250</v>
      </c>
      <c r="H20"/>
    </row>
    <row r="21" spans="6:8" x14ac:dyDescent="0.25">
      <c r="F21" s="4" t="s">
        <v>12</v>
      </c>
      <c r="G21" s="58">
        <v>1427</v>
      </c>
      <c r="H21"/>
    </row>
    <row r="22" spans="6:8" x14ac:dyDescent="0.25">
      <c r="F22" s="5" t="s">
        <v>52</v>
      </c>
      <c r="G22" s="58">
        <v>74</v>
      </c>
      <c r="H22"/>
    </row>
    <row r="23" spans="6:8" x14ac:dyDescent="0.25">
      <c r="F23" s="5" t="s">
        <v>51</v>
      </c>
      <c r="G23" s="58">
        <v>235</v>
      </c>
      <c r="H23"/>
    </row>
    <row r="24" spans="6:8" x14ac:dyDescent="0.25">
      <c r="F24" s="5" t="s">
        <v>50</v>
      </c>
      <c r="G24" s="58">
        <v>70</v>
      </c>
      <c r="H24"/>
    </row>
    <row r="25" spans="6:8" x14ac:dyDescent="0.25">
      <c r="F25" s="5" t="s">
        <v>16</v>
      </c>
      <c r="G25" s="58">
        <v>470</v>
      </c>
    </row>
    <row r="26" spans="6:8" x14ac:dyDescent="0.25">
      <c r="F26" s="5" t="s">
        <v>47</v>
      </c>
      <c r="G26" s="58">
        <v>74</v>
      </c>
    </row>
    <row r="27" spans="6:8" x14ac:dyDescent="0.25">
      <c r="F27" s="5" t="s">
        <v>49</v>
      </c>
      <c r="G27" s="58">
        <v>74</v>
      </c>
    </row>
    <row r="28" spans="6:8" x14ac:dyDescent="0.25">
      <c r="F28" s="5" t="s">
        <v>48</v>
      </c>
      <c r="G28" s="58">
        <v>125</v>
      </c>
    </row>
    <row r="29" spans="6:8" x14ac:dyDescent="0.25">
      <c r="F29" s="5" t="s">
        <v>53</v>
      </c>
      <c r="G29" s="58">
        <v>70</v>
      </c>
    </row>
    <row r="30" spans="6:8" x14ac:dyDescent="0.25">
      <c r="F30" s="5" t="s">
        <v>54</v>
      </c>
      <c r="G30" s="58">
        <v>235</v>
      </c>
    </row>
    <row r="31" spans="6:8" x14ac:dyDescent="0.25">
      <c r="F31" s="4" t="s">
        <v>146</v>
      </c>
      <c r="G31" s="58">
        <v>4362</v>
      </c>
    </row>
    <row r="100" spans="2:5" x14ac:dyDescent="0.25">
      <c r="B100" s="31" t="s">
        <v>9</v>
      </c>
      <c r="C100" s="31" t="s">
        <v>10</v>
      </c>
      <c r="D100" s="31" t="s">
        <v>14</v>
      </c>
      <c r="E100" s="31" t="s">
        <v>20</v>
      </c>
    </row>
    <row r="101" spans="2:5" x14ac:dyDescent="0.25">
      <c r="B101" s="56">
        <v>42752</v>
      </c>
      <c r="C101" s="32" t="s">
        <v>11</v>
      </c>
      <c r="D101" s="32" t="s">
        <v>19</v>
      </c>
      <c r="E101" s="33">
        <v>1000</v>
      </c>
    </row>
    <row r="102" spans="2:5" x14ac:dyDescent="0.25">
      <c r="B102" s="56">
        <v>42752</v>
      </c>
      <c r="C102" s="32" t="s">
        <v>11</v>
      </c>
      <c r="D102" s="32" t="s">
        <v>40</v>
      </c>
      <c r="E102" s="33">
        <v>500</v>
      </c>
    </row>
    <row r="103" spans="2:5" x14ac:dyDescent="0.25">
      <c r="B103" s="56">
        <v>42752</v>
      </c>
      <c r="C103" s="32" t="s">
        <v>11</v>
      </c>
      <c r="D103" s="32" t="s">
        <v>41</v>
      </c>
      <c r="E103" s="33">
        <v>500</v>
      </c>
    </row>
    <row r="104" spans="2:5" x14ac:dyDescent="0.25">
      <c r="B104" s="56">
        <v>42786</v>
      </c>
      <c r="C104" s="32" t="s">
        <v>13</v>
      </c>
      <c r="D104" s="32" t="s">
        <v>18</v>
      </c>
      <c r="E104" s="33">
        <v>20</v>
      </c>
    </row>
    <row r="105" spans="2:5" x14ac:dyDescent="0.25">
      <c r="B105" s="56">
        <v>42791</v>
      </c>
      <c r="C105" s="32" t="s">
        <v>13</v>
      </c>
      <c r="D105" s="32" t="s">
        <v>17</v>
      </c>
      <c r="E105" s="33">
        <v>125</v>
      </c>
    </row>
    <row r="106" spans="2:5" x14ac:dyDescent="0.25">
      <c r="B106" s="56">
        <v>42756</v>
      </c>
      <c r="C106" s="32" t="s">
        <v>13</v>
      </c>
      <c r="D106" s="32" t="s">
        <v>39</v>
      </c>
      <c r="E106" s="33">
        <v>250</v>
      </c>
    </row>
    <row r="107" spans="2:5" x14ac:dyDescent="0.25">
      <c r="B107" s="56">
        <v>42786</v>
      </c>
      <c r="C107" s="32" t="s">
        <v>13</v>
      </c>
      <c r="D107" s="32" t="s">
        <v>42</v>
      </c>
      <c r="E107" s="33">
        <v>20</v>
      </c>
    </row>
    <row r="108" spans="2:5" x14ac:dyDescent="0.25">
      <c r="B108" s="56">
        <v>42791</v>
      </c>
      <c r="C108" s="32" t="s">
        <v>13</v>
      </c>
      <c r="D108" s="32" t="s">
        <v>43</v>
      </c>
      <c r="E108" s="33">
        <v>125</v>
      </c>
    </row>
    <row r="109" spans="2:5" x14ac:dyDescent="0.25">
      <c r="B109" s="56">
        <v>42756</v>
      </c>
      <c r="C109" s="32" t="s">
        <v>13</v>
      </c>
      <c r="D109" s="32" t="s">
        <v>44</v>
      </c>
      <c r="E109" s="33">
        <v>250</v>
      </c>
    </row>
    <row r="110" spans="2:5" x14ac:dyDescent="0.25">
      <c r="B110" s="56">
        <v>42786</v>
      </c>
      <c r="C110" s="32" t="s">
        <v>13</v>
      </c>
      <c r="D110" s="32" t="s">
        <v>45</v>
      </c>
      <c r="E110" s="33">
        <v>20</v>
      </c>
    </row>
    <row r="111" spans="2:5" x14ac:dyDescent="0.25">
      <c r="B111" s="56">
        <v>42791</v>
      </c>
      <c r="C111" s="32" t="s">
        <v>13</v>
      </c>
      <c r="D111" s="32" t="s">
        <v>46</v>
      </c>
      <c r="E111" s="33">
        <v>125</v>
      </c>
    </row>
    <row r="112" spans="2:5" x14ac:dyDescent="0.25">
      <c r="B112" s="56">
        <v>42736</v>
      </c>
      <c r="C112" s="32" t="s">
        <v>12</v>
      </c>
      <c r="D112" s="32" t="s">
        <v>47</v>
      </c>
      <c r="E112" s="33">
        <v>74</v>
      </c>
    </row>
    <row r="113" spans="2:9" x14ac:dyDescent="0.25">
      <c r="B113" s="56">
        <v>42750</v>
      </c>
      <c r="C113" s="32" t="s">
        <v>12</v>
      </c>
      <c r="D113" s="32" t="s">
        <v>16</v>
      </c>
      <c r="E113" s="33">
        <v>235</v>
      </c>
    </row>
    <row r="114" spans="2:9" x14ac:dyDescent="0.25">
      <c r="B114" s="56">
        <v>42756</v>
      </c>
      <c r="C114" s="32" t="s">
        <v>12</v>
      </c>
      <c r="D114" s="32" t="s">
        <v>48</v>
      </c>
      <c r="E114" s="33">
        <v>125</v>
      </c>
    </row>
    <row r="115" spans="2:9" x14ac:dyDescent="0.25">
      <c r="B115" s="56">
        <v>42768</v>
      </c>
      <c r="C115" s="32" t="s">
        <v>12</v>
      </c>
      <c r="D115" s="32" t="s">
        <v>16</v>
      </c>
      <c r="E115" s="33">
        <v>235</v>
      </c>
    </row>
    <row r="116" spans="2:9" x14ac:dyDescent="0.25">
      <c r="B116" s="56">
        <v>42736</v>
      </c>
      <c r="C116" s="32" t="s">
        <v>12</v>
      </c>
      <c r="D116" s="32" t="s">
        <v>49</v>
      </c>
      <c r="E116" s="33">
        <v>74</v>
      </c>
    </row>
    <row r="117" spans="2:9" x14ac:dyDescent="0.25">
      <c r="B117" s="56">
        <v>42750</v>
      </c>
      <c r="C117" s="32" t="s">
        <v>12</v>
      </c>
      <c r="D117" s="32" t="s">
        <v>50</v>
      </c>
      <c r="E117" s="33">
        <v>70</v>
      </c>
    </row>
    <row r="118" spans="2:9" x14ac:dyDescent="0.25">
      <c r="B118" s="56">
        <v>42768</v>
      </c>
      <c r="C118" s="32" t="s">
        <v>12</v>
      </c>
      <c r="D118" s="32" t="s">
        <v>51</v>
      </c>
      <c r="E118" s="33">
        <v>235</v>
      </c>
    </row>
    <row r="119" spans="2:9" x14ac:dyDescent="0.25">
      <c r="B119" s="56">
        <v>42736</v>
      </c>
      <c r="C119" s="32" t="s">
        <v>12</v>
      </c>
      <c r="D119" s="32" t="s">
        <v>52</v>
      </c>
      <c r="E119" s="33">
        <v>74</v>
      </c>
    </row>
    <row r="120" spans="2:9" x14ac:dyDescent="0.25">
      <c r="B120" s="56">
        <v>42750</v>
      </c>
      <c r="C120" s="32" t="s">
        <v>12</v>
      </c>
      <c r="D120" s="32" t="s">
        <v>53</v>
      </c>
      <c r="E120" s="33">
        <v>70</v>
      </c>
    </row>
    <row r="121" spans="2:9" x14ac:dyDescent="0.25">
      <c r="B121" s="56">
        <v>42768</v>
      </c>
      <c r="C121" s="32" t="s">
        <v>12</v>
      </c>
      <c r="D121" s="32" t="s">
        <v>54</v>
      </c>
      <c r="E121" s="33">
        <v>235</v>
      </c>
      <c r="I121" s="52"/>
    </row>
  </sheetData>
  <phoneticPr fontId="12" type="noConversion"/>
  <pageMargins left="0.7" right="0.7" top="0.75" bottom="0.75" header="0.3" footer="0.3"/>
  <pageSetup paperSize="9" scale="55" orientation="portrait" r:id="rId2"/>
  <rowBreaks count="2" manualBreakCount="2">
    <brk id="46" max="12" man="1"/>
    <brk id="93" max="12" man="1"/>
  </rowBreaks>
  <colBreaks count="1" manualBreakCount="1">
    <brk id="7" max="120" man="1"/>
  </colBreaks>
  <drawing r:id="rId3"/>
  <tableParts count="1">
    <tablePart r:id="rId4"/>
  </tableParts>
</worksheet>
</file>

<file path=xl/worksheets/sheet17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zoomScaleNormal="100" workbookViewId="0"/>
  </sheetViews>
  <sheetFormatPr defaultColWidth="9.140625" defaultRowHeight="15" x14ac:dyDescent="0.25"/>
  <cols>
    <col min="1" max="1" width="9.5703125" style="13" bestFit="1" customWidth="1"/>
    <col min="2" max="2" width="9.140625" style="14"/>
    <col min="3" max="3" width="11" style="14" bestFit="1" customWidth="1"/>
    <col min="4" max="4" width="19.140625" style="14" bestFit="1" customWidth="1"/>
    <col min="5" max="5" width="12" style="14" customWidth="1"/>
    <col min="6" max="6" width="22.85546875" style="14" bestFit="1" customWidth="1"/>
    <col min="7" max="7" width="15.85546875" style="14" customWidth="1"/>
    <col min="8" max="8" width="9.140625" style="14"/>
    <col min="9" max="9" width="20.85546875" style="14" bestFit="1" customWidth="1"/>
    <col min="10" max="10" width="14.85546875" style="14" bestFit="1" customWidth="1"/>
    <col min="11" max="11" width="14.42578125" style="14" bestFit="1" customWidth="1"/>
    <col min="12" max="12" width="6.28515625" style="14" bestFit="1" customWidth="1"/>
    <col min="13" max="13" width="9.7109375" style="14" bestFit="1" customWidth="1"/>
    <col min="14" max="14" width="6.85546875" style="14" bestFit="1" customWidth="1"/>
    <col min="15" max="15" width="6.7109375" style="14" bestFit="1" customWidth="1"/>
    <col min="16" max="16" width="9.7109375" style="14" bestFit="1" customWidth="1"/>
    <col min="17" max="17" width="10.5703125" style="14" bestFit="1" customWidth="1"/>
    <col min="18" max="18" width="5.42578125" style="14" bestFit="1" customWidth="1"/>
    <col min="19" max="19" width="4.85546875" style="14" bestFit="1" customWidth="1"/>
    <col min="20" max="20" width="8.140625" style="14" bestFit="1" customWidth="1"/>
    <col min="21" max="21" width="6.28515625" style="14" bestFit="1" customWidth="1"/>
    <col min="22" max="22" width="10.85546875" style="14" bestFit="1" customWidth="1"/>
    <col min="23" max="23" width="7.5703125" style="14" bestFit="1" customWidth="1"/>
    <col min="24" max="24" width="13.140625" style="14" bestFit="1" customWidth="1"/>
    <col min="25" max="25" width="15.85546875" style="14" bestFit="1" customWidth="1"/>
    <col min="26" max="26" width="6.5703125" style="14" bestFit="1" customWidth="1"/>
    <col min="27" max="27" width="6" style="14" bestFit="1" customWidth="1"/>
    <col min="28" max="28" width="7.140625" style="14" bestFit="1" customWidth="1"/>
    <col min="29" max="29" width="6.5703125" style="14" bestFit="1" customWidth="1"/>
    <col min="30" max="30" width="11.28515625" style="14" bestFit="1" customWidth="1"/>
    <col min="31" max="16384" width="9.140625" style="14"/>
  </cols>
  <sheetData>
    <row r="1" spans="1:9" x14ac:dyDescent="0.25">
      <c r="A1" s="15" t="s">
        <v>64</v>
      </c>
    </row>
    <row r="2" spans="1:9" x14ac:dyDescent="0.25">
      <c r="A2" s="15" t="s">
        <v>65</v>
      </c>
    </row>
    <row r="3" spans="1:9" x14ac:dyDescent="0.25">
      <c r="A3" s="15" t="s">
        <v>66</v>
      </c>
    </row>
    <row r="4" spans="1:9" x14ac:dyDescent="0.25">
      <c r="A4" s="15" t="s">
        <v>6</v>
      </c>
    </row>
    <row r="5" spans="1:9" x14ac:dyDescent="0.25">
      <c r="A5" s="15"/>
    </row>
    <row r="6" spans="1:9" ht="18.75" x14ac:dyDescent="0.3">
      <c r="F6" s="2" t="str">
        <f>IF(AND($F$9="Ema",$G$9=935),"Správne!"," ")</f>
        <v xml:space="preserve"> </v>
      </c>
    </row>
    <row r="7" spans="1:9" x14ac:dyDescent="0.25">
      <c r="F7" s="3" t="s">
        <v>147</v>
      </c>
      <c r="G7" t="s">
        <v>122</v>
      </c>
      <c r="H7"/>
    </row>
    <row r="8" spans="1:9" ht="18.75" x14ac:dyDescent="0.3">
      <c r="F8" s="4" t="s">
        <v>11</v>
      </c>
      <c r="G8" s="58">
        <v>2000</v>
      </c>
      <c r="H8"/>
      <c r="I8" s="2"/>
    </row>
    <row r="9" spans="1:9" ht="18.75" x14ac:dyDescent="0.3">
      <c r="F9" s="5" t="s">
        <v>19</v>
      </c>
      <c r="G9" s="58">
        <v>1000</v>
      </c>
      <c r="H9"/>
      <c r="I9" s="2"/>
    </row>
    <row r="10" spans="1:9" x14ac:dyDescent="0.25">
      <c r="F10" s="5" t="s">
        <v>41</v>
      </c>
      <c r="G10" s="58">
        <v>500</v>
      </c>
      <c r="H10"/>
    </row>
    <row r="11" spans="1:9" x14ac:dyDescent="0.25">
      <c r="F11" s="5" t="s">
        <v>40</v>
      </c>
      <c r="G11" s="58">
        <v>500</v>
      </c>
      <c r="H11"/>
    </row>
    <row r="12" spans="1:9" x14ac:dyDescent="0.25">
      <c r="F12" s="4" t="s">
        <v>13</v>
      </c>
      <c r="G12" s="58">
        <v>935</v>
      </c>
      <c r="H12"/>
    </row>
    <row r="13" spans="1:9" x14ac:dyDescent="0.25">
      <c r="F13" s="5" t="s">
        <v>39</v>
      </c>
      <c r="G13" s="58">
        <v>250</v>
      </c>
      <c r="H13"/>
    </row>
    <row r="14" spans="1:9" x14ac:dyDescent="0.25">
      <c r="F14" s="5" t="s">
        <v>42</v>
      </c>
      <c r="G14" s="58">
        <v>20</v>
      </c>
      <c r="H14"/>
    </row>
    <row r="15" spans="1:9" x14ac:dyDescent="0.25">
      <c r="F15" s="5" t="s">
        <v>46</v>
      </c>
      <c r="G15" s="58">
        <v>125</v>
      </c>
      <c r="H15"/>
    </row>
    <row r="16" spans="1:9" x14ac:dyDescent="0.25">
      <c r="F16" s="5" t="s">
        <v>18</v>
      </c>
      <c r="G16" s="58">
        <v>20</v>
      </c>
      <c r="H16"/>
    </row>
    <row r="17" spans="6:8" x14ac:dyDescent="0.25">
      <c r="F17" s="5" t="s">
        <v>45</v>
      </c>
      <c r="G17" s="58">
        <v>20</v>
      </c>
      <c r="H17"/>
    </row>
    <row r="18" spans="6:8" x14ac:dyDescent="0.25">
      <c r="F18" s="5" t="s">
        <v>17</v>
      </c>
      <c r="G18" s="58">
        <v>125</v>
      </c>
      <c r="H18"/>
    </row>
    <row r="19" spans="6:8" x14ac:dyDescent="0.25">
      <c r="F19" s="5" t="s">
        <v>43</v>
      </c>
      <c r="G19" s="58">
        <v>125</v>
      </c>
      <c r="H19"/>
    </row>
    <row r="20" spans="6:8" x14ac:dyDescent="0.25">
      <c r="F20" s="5" t="s">
        <v>44</v>
      </c>
      <c r="G20" s="58">
        <v>250</v>
      </c>
      <c r="H20"/>
    </row>
    <row r="21" spans="6:8" x14ac:dyDescent="0.25">
      <c r="F21" s="4" t="s">
        <v>12</v>
      </c>
      <c r="G21" s="58">
        <v>1427</v>
      </c>
      <c r="H21"/>
    </row>
    <row r="22" spans="6:8" x14ac:dyDescent="0.25">
      <c r="F22" s="5" t="s">
        <v>52</v>
      </c>
      <c r="G22" s="58">
        <v>74</v>
      </c>
      <c r="H22"/>
    </row>
    <row r="23" spans="6:8" x14ac:dyDescent="0.25">
      <c r="F23" s="5" t="s">
        <v>51</v>
      </c>
      <c r="G23" s="58">
        <v>235</v>
      </c>
      <c r="H23"/>
    </row>
    <row r="24" spans="6:8" x14ac:dyDescent="0.25">
      <c r="F24" s="5" t="s">
        <v>50</v>
      </c>
      <c r="G24" s="58">
        <v>70</v>
      </c>
      <c r="H24"/>
    </row>
    <row r="25" spans="6:8" x14ac:dyDescent="0.25">
      <c r="F25" s="5" t="s">
        <v>16</v>
      </c>
      <c r="G25" s="58">
        <v>470</v>
      </c>
    </row>
    <row r="26" spans="6:8" x14ac:dyDescent="0.25">
      <c r="F26" s="5" t="s">
        <v>47</v>
      </c>
      <c r="G26" s="58">
        <v>74</v>
      </c>
    </row>
    <row r="27" spans="6:8" x14ac:dyDescent="0.25">
      <c r="F27" s="5" t="s">
        <v>49</v>
      </c>
      <c r="G27" s="58">
        <v>74</v>
      </c>
    </row>
    <row r="28" spans="6:8" x14ac:dyDescent="0.25">
      <c r="F28" s="5" t="s">
        <v>48</v>
      </c>
      <c r="G28" s="58">
        <v>125</v>
      </c>
    </row>
    <row r="29" spans="6:8" x14ac:dyDescent="0.25">
      <c r="F29" s="5" t="s">
        <v>53</v>
      </c>
      <c r="G29" s="58">
        <v>70</v>
      </c>
    </row>
    <row r="30" spans="6:8" x14ac:dyDescent="0.25">
      <c r="F30" s="5" t="s">
        <v>54</v>
      </c>
      <c r="G30" s="58">
        <v>235</v>
      </c>
    </row>
    <row r="31" spans="6:8" x14ac:dyDescent="0.25">
      <c r="F31" s="4" t="s">
        <v>146</v>
      </c>
      <c r="G31" s="58">
        <v>4362</v>
      </c>
    </row>
    <row r="100" spans="2:5" x14ac:dyDescent="0.25">
      <c r="B100" s="31" t="s">
        <v>9</v>
      </c>
      <c r="C100" s="31" t="s">
        <v>10</v>
      </c>
      <c r="D100" s="31" t="s">
        <v>14</v>
      </c>
      <c r="E100" s="31" t="s">
        <v>20</v>
      </c>
    </row>
    <row r="101" spans="2:5" x14ac:dyDescent="0.25">
      <c r="B101" s="56">
        <v>42752</v>
      </c>
      <c r="C101" s="32" t="s">
        <v>11</v>
      </c>
      <c r="D101" s="32" t="s">
        <v>19</v>
      </c>
      <c r="E101" s="33">
        <v>1000</v>
      </c>
    </row>
    <row r="102" spans="2:5" x14ac:dyDescent="0.25">
      <c r="B102" s="56">
        <v>42752</v>
      </c>
      <c r="C102" s="32" t="s">
        <v>11</v>
      </c>
      <c r="D102" s="32" t="s">
        <v>40</v>
      </c>
      <c r="E102" s="33">
        <v>500</v>
      </c>
    </row>
    <row r="103" spans="2:5" x14ac:dyDescent="0.25">
      <c r="B103" s="56">
        <v>42752</v>
      </c>
      <c r="C103" s="32" t="s">
        <v>11</v>
      </c>
      <c r="D103" s="32" t="s">
        <v>41</v>
      </c>
      <c r="E103" s="33">
        <v>500</v>
      </c>
    </row>
    <row r="104" spans="2:5" x14ac:dyDescent="0.25">
      <c r="B104" s="56">
        <v>42786</v>
      </c>
      <c r="C104" s="32" t="s">
        <v>13</v>
      </c>
      <c r="D104" s="32" t="s">
        <v>18</v>
      </c>
      <c r="E104" s="33">
        <v>20</v>
      </c>
    </row>
    <row r="105" spans="2:5" x14ac:dyDescent="0.25">
      <c r="B105" s="56">
        <v>42791</v>
      </c>
      <c r="C105" s="32" t="s">
        <v>13</v>
      </c>
      <c r="D105" s="32" t="s">
        <v>17</v>
      </c>
      <c r="E105" s="33">
        <v>125</v>
      </c>
    </row>
    <row r="106" spans="2:5" x14ac:dyDescent="0.25">
      <c r="B106" s="56">
        <v>42756</v>
      </c>
      <c r="C106" s="32" t="s">
        <v>13</v>
      </c>
      <c r="D106" s="32" t="s">
        <v>39</v>
      </c>
      <c r="E106" s="33">
        <v>250</v>
      </c>
    </row>
    <row r="107" spans="2:5" x14ac:dyDescent="0.25">
      <c r="B107" s="56">
        <v>42786</v>
      </c>
      <c r="C107" s="32" t="s">
        <v>13</v>
      </c>
      <c r="D107" s="32" t="s">
        <v>42</v>
      </c>
      <c r="E107" s="33">
        <v>20</v>
      </c>
    </row>
    <row r="108" spans="2:5" x14ac:dyDescent="0.25">
      <c r="B108" s="56">
        <v>42791</v>
      </c>
      <c r="C108" s="32" t="s">
        <v>13</v>
      </c>
      <c r="D108" s="32" t="s">
        <v>43</v>
      </c>
      <c r="E108" s="33">
        <v>125</v>
      </c>
    </row>
    <row r="109" spans="2:5" x14ac:dyDescent="0.25">
      <c r="B109" s="56">
        <v>42756</v>
      </c>
      <c r="C109" s="32" t="s">
        <v>13</v>
      </c>
      <c r="D109" s="32" t="s">
        <v>44</v>
      </c>
      <c r="E109" s="33">
        <v>250</v>
      </c>
    </row>
    <row r="110" spans="2:5" x14ac:dyDescent="0.25">
      <c r="B110" s="56">
        <v>42786</v>
      </c>
      <c r="C110" s="32" t="s">
        <v>13</v>
      </c>
      <c r="D110" s="32" t="s">
        <v>45</v>
      </c>
      <c r="E110" s="33">
        <v>20</v>
      </c>
    </row>
    <row r="111" spans="2:5" x14ac:dyDescent="0.25">
      <c r="B111" s="56">
        <v>42791</v>
      </c>
      <c r="C111" s="32" t="s">
        <v>13</v>
      </c>
      <c r="D111" s="32" t="s">
        <v>46</v>
      </c>
      <c r="E111" s="33">
        <v>125</v>
      </c>
    </row>
    <row r="112" spans="2:5" x14ac:dyDescent="0.25">
      <c r="B112" s="56">
        <v>42736</v>
      </c>
      <c r="C112" s="32" t="s">
        <v>12</v>
      </c>
      <c r="D112" s="32" t="s">
        <v>47</v>
      </c>
      <c r="E112" s="33">
        <v>74</v>
      </c>
    </row>
    <row r="113" spans="2:5" x14ac:dyDescent="0.25">
      <c r="B113" s="56">
        <v>42750</v>
      </c>
      <c r="C113" s="32" t="s">
        <v>12</v>
      </c>
      <c r="D113" s="32" t="s">
        <v>16</v>
      </c>
      <c r="E113" s="33">
        <v>235</v>
      </c>
    </row>
    <row r="114" spans="2:5" x14ac:dyDescent="0.25">
      <c r="B114" s="56">
        <v>42756</v>
      </c>
      <c r="C114" s="32" t="s">
        <v>12</v>
      </c>
      <c r="D114" s="32" t="s">
        <v>48</v>
      </c>
      <c r="E114" s="33">
        <v>125</v>
      </c>
    </row>
    <row r="115" spans="2:5" x14ac:dyDescent="0.25">
      <c r="B115" s="56">
        <v>42768</v>
      </c>
      <c r="C115" s="32" t="s">
        <v>12</v>
      </c>
      <c r="D115" s="32" t="s">
        <v>16</v>
      </c>
      <c r="E115" s="33">
        <v>235</v>
      </c>
    </row>
    <row r="116" spans="2:5" x14ac:dyDescent="0.25">
      <c r="B116" s="56">
        <v>42736</v>
      </c>
      <c r="C116" s="32" t="s">
        <v>12</v>
      </c>
      <c r="D116" s="32" t="s">
        <v>49</v>
      </c>
      <c r="E116" s="33">
        <v>74</v>
      </c>
    </row>
    <row r="117" spans="2:5" x14ac:dyDescent="0.25">
      <c r="B117" s="56">
        <v>42750</v>
      </c>
      <c r="C117" s="32" t="s">
        <v>12</v>
      </c>
      <c r="D117" s="32" t="s">
        <v>50</v>
      </c>
      <c r="E117" s="33">
        <v>70</v>
      </c>
    </row>
    <row r="118" spans="2:5" x14ac:dyDescent="0.25">
      <c r="B118" s="56">
        <v>42768</v>
      </c>
      <c r="C118" s="32" t="s">
        <v>12</v>
      </c>
      <c r="D118" s="32" t="s">
        <v>51</v>
      </c>
      <c r="E118" s="33">
        <v>235</v>
      </c>
    </row>
    <row r="119" spans="2:5" x14ac:dyDescent="0.25">
      <c r="B119" s="56">
        <v>42736</v>
      </c>
      <c r="C119" s="32" t="s">
        <v>12</v>
      </c>
      <c r="D119" s="32" t="s">
        <v>52</v>
      </c>
      <c r="E119" s="33">
        <v>74</v>
      </c>
    </row>
    <row r="120" spans="2:5" x14ac:dyDescent="0.25">
      <c r="B120" s="56">
        <v>42750</v>
      </c>
      <c r="C120" s="32" t="s">
        <v>12</v>
      </c>
      <c r="D120" s="32" t="s">
        <v>53</v>
      </c>
      <c r="E120" s="33">
        <v>70</v>
      </c>
    </row>
    <row r="121" spans="2:5" x14ac:dyDescent="0.25">
      <c r="B121" s="56">
        <v>42768</v>
      </c>
      <c r="C121" s="32" t="s">
        <v>12</v>
      </c>
      <c r="D121" s="32" t="s">
        <v>54</v>
      </c>
      <c r="E121" s="33">
        <v>235</v>
      </c>
    </row>
  </sheetData>
  <phoneticPr fontId="12" type="noConversion"/>
  <pageMargins left="0.7" right="0.7" top="0.75" bottom="0.75" header="0.3" footer="0.3"/>
  <pageSetup paperSize="9" scale="72" orientation="portrait" r:id="rId2"/>
  <rowBreaks count="2" manualBreakCount="2">
    <brk id="46" max="9" man="1"/>
    <brk id="93" max="9" man="1"/>
  </rowBreaks>
  <colBreaks count="1" manualBreakCount="1">
    <brk id="6" max="1048575" man="1"/>
  </colBreaks>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tabSelected="1" zoomScaleNormal="100" workbookViewId="0"/>
  </sheetViews>
  <sheetFormatPr defaultColWidth="11.140625" defaultRowHeight="15" customHeight="1" x14ac:dyDescent="0.25"/>
  <cols>
    <col min="1" max="1" width="115.5703125" style="21" customWidth="1"/>
    <col min="2" max="2" width="3.5703125" style="21" customWidth="1"/>
    <col min="3" max="16384" width="11.140625" style="21"/>
  </cols>
  <sheetData>
    <row r="1" spans="1:1" ht="15" customHeight="1" x14ac:dyDescent="0.25">
      <c r="A1" s="41" t="s">
        <v>0</v>
      </c>
    </row>
    <row r="2" spans="1:1" ht="124.5" x14ac:dyDescent="1">
      <c r="A2" s="64" t="s">
        <v>1</v>
      </c>
    </row>
    <row r="3" spans="1:1" ht="67.5" x14ac:dyDescent="0.35">
      <c r="A3" s="42" t="s">
        <v>2</v>
      </c>
    </row>
    <row r="4" spans="1:1" ht="189.95" customHeight="1" x14ac:dyDescent="0.25">
      <c r="A4" s="43" t="s">
        <v>3</v>
      </c>
    </row>
    <row r="5" spans="1:1" ht="15" customHeight="1" x14ac:dyDescent="0.25">
      <c r="A5" s="43" t="s">
        <v>4</v>
      </c>
    </row>
  </sheetData>
  <phoneticPr fontId="12" type="noConversion"/>
  <pageMargins left="0.7" right="0.7" top="0.75" bottom="0.75" header="0.3" footer="0.3"/>
  <pageSetup paperSize="9" orientation="landscape" r:id="rId1"/>
  <colBreaks count="1" manualBreakCount="1">
    <brk id="2" max="1048575" man="1"/>
  </colBreaks>
  <drawing r:id="rId2"/>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zoomScaleNormal="100" workbookViewId="0"/>
  </sheetViews>
  <sheetFormatPr defaultColWidth="9.140625" defaultRowHeight="15" x14ac:dyDescent="0.25"/>
  <cols>
    <col min="1" max="1" width="9.7109375" style="13" bestFit="1" customWidth="1"/>
    <col min="2" max="2" width="19.85546875" style="14" customWidth="1"/>
    <col min="3" max="3" width="19.28515625" style="14" customWidth="1"/>
    <col min="4" max="6" width="10.7109375" style="14" customWidth="1"/>
    <col min="7" max="7" width="23.28515625" style="14" customWidth="1"/>
    <col min="8" max="11" width="10.7109375" style="14" customWidth="1"/>
    <col min="12" max="12" width="23.42578125" style="14" bestFit="1" customWidth="1"/>
    <col min="13" max="13" width="13.42578125" style="14" customWidth="1"/>
    <col min="14" max="47" width="9.140625" style="14" customWidth="1"/>
    <col min="48" max="16384" width="9.140625" style="14"/>
  </cols>
  <sheetData>
    <row r="1" spans="1:13" x14ac:dyDescent="0.25">
      <c r="A1" s="15" t="s">
        <v>67</v>
      </c>
    </row>
    <row r="2" spans="1:13" x14ac:dyDescent="0.25">
      <c r="A2" s="15" t="s">
        <v>126</v>
      </c>
    </row>
    <row r="3" spans="1:13" ht="14.45" customHeight="1" x14ac:dyDescent="0.25">
      <c r="A3" s="15" t="s">
        <v>68</v>
      </c>
    </row>
    <row r="4" spans="1:13" x14ac:dyDescent="0.25">
      <c r="A4" s="15" t="s">
        <v>6</v>
      </c>
    </row>
    <row r="5" spans="1:13" x14ac:dyDescent="0.25">
      <c r="A5" s="15"/>
    </row>
    <row r="12" spans="1:13" ht="18.75" x14ac:dyDescent="0.3">
      <c r="C12" s="2" t="str">
        <f>IF(AND($C$16=398,$D$15="Jan"),"Dobrá práca."," ")</f>
        <v xml:space="preserve"> </v>
      </c>
    </row>
    <row r="13" spans="1:13" x14ac:dyDescent="0.25">
      <c r="B13" s="70" t="s">
        <v>122</v>
      </c>
      <c r="C13" s="70" t="s">
        <v>143</v>
      </c>
      <c r="D13" s="71"/>
      <c r="E13" s="71"/>
      <c r="F13" s="71"/>
      <c r="G13" s="71"/>
      <c r="H13" s="71"/>
      <c r="I13" s="71"/>
      <c r="J13" s="71"/>
      <c r="K13" s="71"/>
      <c r="L13" s="71"/>
      <c r="M13" s="71"/>
    </row>
    <row r="14" spans="1:13" x14ac:dyDescent="0.25">
      <c r="B14" s="71"/>
      <c r="C14" s="71" t="s">
        <v>16</v>
      </c>
      <c r="D14" s="71"/>
      <c r="E14" s="71"/>
      <c r="F14" s="71"/>
      <c r="G14" s="71" t="s">
        <v>144</v>
      </c>
      <c r="H14" s="71" t="s">
        <v>74</v>
      </c>
      <c r="I14" s="71"/>
      <c r="J14" s="71"/>
      <c r="K14" s="71"/>
      <c r="L14" s="71" t="s">
        <v>145</v>
      </c>
      <c r="M14" s="71" t="s">
        <v>146</v>
      </c>
    </row>
    <row r="15" spans="1:13" x14ac:dyDescent="0.25">
      <c r="B15" s="70" t="s">
        <v>147</v>
      </c>
      <c r="C15" s="71" t="s">
        <v>70</v>
      </c>
      <c r="D15" s="71" t="s">
        <v>71</v>
      </c>
      <c r="E15" s="71" t="s">
        <v>72</v>
      </c>
      <c r="F15" s="71" t="s">
        <v>73</v>
      </c>
      <c r="G15" s="71"/>
      <c r="H15" s="71" t="s">
        <v>70</v>
      </c>
      <c r="I15" s="71" t="s">
        <v>71</v>
      </c>
      <c r="J15" s="71" t="s">
        <v>72</v>
      </c>
      <c r="K15" s="71" t="s">
        <v>73</v>
      </c>
      <c r="L15" s="71"/>
      <c r="M15" s="71"/>
    </row>
    <row r="16" spans="1:13" x14ac:dyDescent="0.25">
      <c r="B16" s="72" t="s">
        <v>13</v>
      </c>
      <c r="C16" s="73">
        <v>74</v>
      </c>
      <c r="D16" s="73">
        <v>74</v>
      </c>
      <c r="E16" s="73">
        <v>125</v>
      </c>
      <c r="F16" s="73">
        <v>125</v>
      </c>
      <c r="G16" s="73">
        <v>398</v>
      </c>
      <c r="H16" s="73"/>
      <c r="I16" s="73"/>
      <c r="J16" s="73"/>
      <c r="K16" s="73"/>
      <c r="L16" s="73"/>
      <c r="M16" s="73">
        <v>398</v>
      </c>
    </row>
    <row r="17" spans="2:13" x14ac:dyDescent="0.25">
      <c r="B17" s="72" t="s">
        <v>11</v>
      </c>
      <c r="C17" s="73">
        <v>235</v>
      </c>
      <c r="D17" s="73">
        <v>235</v>
      </c>
      <c r="E17" s="73">
        <v>235</v>
      </c>
      <c r="F17" s="73">
        <v>74</v>
      </c>
      <c r="G17" s="73">
        <v>779</v>
      </c>
      <c r="H17" s="73"/>
      <c r="I17" s="73"/>
      <c r="J17" s="73"/>
      <c r="K17" s="73"/>
      <c r="L17" s="73"/>
      <c r="M17" s="73">
        <v>779</v>
      </c>
    </row>
    <row r="18" spans="2:13" x14ac:dyDescent="0.25">
      <c r="B18" s="72" t="s">
        <v>12</v>
      </c>
      <c r="C18" s="73"/>
      <c r="D18" s="73"/>
      <c r="E18" s="73"/>
      <c r="F18" s="73"/>
      <c r="G18" s="73"/>
      <c r="H18" s="73">
        <v>1000</v>
      </c>
      <c r="I18" s="73">
        <v>1000</v>
      </c>
      <c r="J18" s="73">
        <v>20</v>
      </c>
      <c r="K18" s="73">
        <v>70</v>
      </c>
      <c r="L18" s="73">
        <v>2090</v>
      </c>
      <c r="M18" s="73">
        <v>2090</v>
      </c>
    </row>
    <row r="19" spans="2:13" x14ac:dyDescent="0.25">
      <c r="B19" s="72" t="s">
        <v>146</v>
      </c>
      <c r="C19" s="73">
        <v>309</v>
      </c>
      <c r="D19" s="73">
        <v>309</v>
      </c>
      <c r="E19" s="73">
        <v>360</v>
      </c>
      <c r="F19" s="73">
        <v>199</v>
      </c>
      <c r="G19" s="73">
        <v>1177</v>
      </c>
      <c r="H19" s="73">
        <v>1000</v>
      </c>
      <c r="I19" s="73">
        <v>1000</v>
      </c>
      <c r="J19" s="73">
        <v>20</v>
      </c>
      <c r="K19" s="73">
        <v>70</v>
      </c>
      <c r="L19" s="73">
        <v>2090</v>
      </c>
      <c r="M19" s="73">
        <v>3267</v>
      </c>
    </row>
    <row r="20" spans="2:13" x14ac:dyDescent="0.25">
      <c r="B20"/>
      <c r="C20"/>
      <c r="D20"/>
      <c r="E20"/>
    </row>
    <row r="21" spans="2:13" x14ac:dyDescent="0.25">
      <c r="B21"/>
      <c r="C21"/>
      <c r="D21"/>
      <c r="E21"/>
    </row>
    <row r="22" spans="2:13" x14ac:dyDescent="0.25">
      <c r="B22"/>
      <c r="C22"/>
      <c r="D22"/>
      <c r="E22"/>
    </row>
    <row r="23" spans="2:13" x14ac:dyDescent="0.25">
      <c r="B23"/>
      <c r="C23"/>
      <c r="D23"/>
      <c r="E23"/>
    </row>
    <row r="24" spans="2:13" x14ac:dyDescent="0.25">
      <c r="B24"/>
      <c r="C24"/>
      <c r="D24"/>
      <c r="E24"/>
    </row>
    <row r="25" spans="2:13" x14ac:dyDescent="0.25">
      <c r="B25"/>
      <c r="C25"/>
      <c r="D25"/>
      <c r="E25"/>
    </row>
    <row r="26" spans="2:13" x14ac:dyDescent="0.25">
      <c r="B26"/>
      <c r="C26"/>
      <c r="D26"/>
      <c r="E26"/>
    </row>
    <row r="27" spans="2:13" x14ac:dyDescent="0.25">
      <c r="B27"/>
      <c r="C27"/>
      <c r="D27"/>
      <c r="E27"/>
    </row>
    <row r="28" spans="2:13" x14ac:dyDescent="0.25">
      <c r="B28"/>
      <c r="C28"/>
      <c r="D28"/>
      <c r="E28"/>
    </row>
    <row r="29" spans="2:13" x14ac:dyDescent="0.25">
      <c r="B29"/>
      <c r="C29"/>
      <c r="D29"/>
      <c r="E29"/>
    </row>
    <row r="30" spans="2:13" x14ac:dyDescent="0.25">
      <c r="B30"/>
      <c r="C30"/>
      <c r="D30"/>
      <c r="E30"/>
    </row>
    <row r="31" spans="2:13" x14ac:dyDescent="0.25">
      <c r="B31"/>
      <c r="C31"/>
      <c r="D31"/>
      <c r="E31"/>
    </row>
    <row r="32" spans="2: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95" spans="2:5" x14ac:dyDescent="0.25">
      <c r="B95" s="14" t="s">
        <v>69</v>
      </c>
      <c r="C95" s="14" t="s">
        <v>10</v>
      </c>
      <c r="D95" s="14" t="s">
        <v>14</v>
      </c>
      <c r="E95" s="14" t="s">
        <v>20</v>
      </c>
    </row>
    <row r="96" spans="2:5" x14ac:dyDescent="0.25">
      <c r="B96" s="14" t="s">
        <v>70</v>
      </c>
      <c r="C96" s="14" t="s">
        <v>13</v>
      </c>
      <c r="D96" s="14" t="s">
        <v>16</v>
      </c>
      <c r="E96" s="60">
        <v>74</v>
      </c>
    </row>
    <row r="97" spans="2:13" x14ac:dyDescent="0.25">
      <c r="B97" s="14" t="s">
        <v>70</v>
      </c>
      <c r="C97" s="14" t="s">
        <v>11</v>
      </c>
      <c r="D97" s="14" t="s">
        <v>16</v>
      </c>
      <c r="E97" s="60">
        <v>235</v>
      </c>
    </row>
    <row r="98" spans="2:13" x14ac:dyDescent="0.25">
      <c r="B98" s="14" t="s">
        <v>70</v>
      </c>
      <c r="C98" s="14" t="s">
        <v>12</v>
      </c>
      <c r="D98" s="14" t="s">
        <v>74</v>
      </c>
      <c r="E98" s="60">
        <v>1000</v>
      </c>
    </row>
    <row r="99" spans="2:13" x14ac:dyDescent="0.25">
      <c r="B99" s="14" t="s">
        <v>71</v>
      </c>
      <c r="C99" s="14" t="s">
        <v>13</v>
      </c>
      <c r="D99" s="14" t="s">
        <v>16</v>
      </c>
      <c r="E99" s="60">
        <v>74</v>
      </c>
    </row>
    <row r="100" spans="2:13" x14ac:dyDescent="0.25">
      <c r="B100" s="14" t="s">
        <v>71</v>
      </c>
      <c r="C100" s="14" t="s">
        <v>11</v>
      </c>
      <c r="D100" s="14" t="s">
        <v>16</v>
      </c>
      <c r="E100" s="60">
        <v>235</v>
      </c>
    </row>
    <row r="101" spans="2:13" x14ac:dyDescent="0.25">
      <c r="B101" s="14" t="s">
        <v>71</v>
      </c>
      <c r="C101" s="14" t="s">
        <v>12</v>
      </c>
      <c r="D101" s="14" t="s">
        <v>74</v>
      </c>
      <c r="E101" s="60">
        <v>1000</v>
      </c>
    </row>
    <row r="102" spans="2:13" x14ac:dyDescent="0.25">
      <c r="B102" s="14" t="s">
        <v>72</v>
      </c>
      <c r="C102" s="14" t="s">
        <v>13</v>
      </c>
      <c r="D102" s="14" t="s">
        <v>16</v>
      </c>
      <c r="E102" s="60">
        <v>125</v>
      </c>
    </row>
    <row r="103" spans="2:13" x14ac:dyDescent="0.25">
      <c r="B103" s="14" t="s">
        <v>72</v>
      </c>
      <c r="C103" s="14" t="s">
        <v>11</v>
      </c>
      <c r="D103" s="14" t="s">
        <v>16</v>
      </c>
      <c r="E103" s="60">
        <v>235</v>
      </c>
    </row>
    <row r="104" spans="2:13" x14ac:dyDescent="0.25">
      <c r="B104" s="14" t="s">
        <v>72</v>
      </c>
      <c r="C104" s="14" t="s">
        <v>12</v>
      </c>
      <c r="D104" s="14" t="s">
        <v>74</v>
      </c>
      <c r="E104" s="60">
        <v>20</v>
      </c>
    </row>
    <row r="105" spans="2:13" x14ac:dyDescent="0.25">
      <c r="B105" s="14" t="s">
        <v>73</v>
      </c>
      <c r="C105" s="14" t="s">
        <v>13</v>
      </c>
      <c r="D105" s="14" t="s">
        <v>16</v>
      </c>
      <c r="E105" s="60">
        <v>125</v>
      </c>
    </row>
    <row r="106" spans="2:13" x14ac:dyDescent="0.25">
      <c r="B106" s="14" t="s">
        <v>73</v>
      </c>
      <c r="C106" s="14" t="s">
        <v>11</v>
      </c>
      <c r="D106" s="14" t="s">
        <v>16</v>
      </c>
      <c r="E106" s="60">
        <v>74</v>
      </c>
    </row>
    <row r="107" spans="2:13" x14ac:dyDescent="0.25">
      <c r="B107" s="14" t="s">
        <v>73</v>
      </c>
      <c r="C107" s="14" t="s">
        <v>12</v>
      </c>
      <c r="D107" s="14" t="s">
        <v>74</v>
      </c>
      <c r="E107" s="60">
        <v>70</v>
      </c>
      <c r="M107" s="44"/>
    </row>
  </sheetData>
  <phoneticPr fontId="12" type="noConversion"/>
  <pageMargins left="0.7" right="0.7" top="0.75" bottom="0.75" header="0.3" footer="0.3"/>
  <pageSetup paperSize="9" scale="65" orientation="portrait" r:id="rId2"/>
  <rowBreaks count="2" manualBreakCount="2">
    <brk id="45" max="16383" man="1"/>
    <brk id="92" max="16383" man="1"/>
  </rowBreaks>
  <colBreaks count="1" manualBreakCount="1">
    <brk id="7" max="1048575" man="1"/>
  </colBreaks>
  <drawing r:id="rId3"/>
  <tableParts count="1">
    <tablePart r:id="rId4"/>
  </tableParts>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F146"/>
  <sheetViews>
    <sheetView showGridLines="0" zoomScaleNormal="100" workbookViewId="0"/>
  </sheetViews>
  <sheetFormatPr defaultColWidth="9.140625" defaultRowHeight="15" x14ac:dyDescent="0.25"/>
  <cols>
    <col min="1" max="1" width="11.28515625" style="13" bestFit="1" customWidth="1"/>
    <col min="2" max="2" width="9.140625" style="14"/>
    <col min="3" max="3" width="19.28515625" style="14" bestFit="1" customWidth="1"/>
    <col min="4" max="4" width="19.7109375" style="14" bestFit="1" customWidth="1"/>
    <col min="5" max="5" width="14.85546875" style="14" bestFit="1" customWidth="1"/>
    <col min="6" max="6" width="16" style="14" bestFit="1" customWidth="1"/>
    <col min="7" max="7" width="20.85546875" style="14" bestFit="1" customWidth="1"/>
    <col min="8" max="8" width="14.85546875" style="14" bestFit="1" customWidth="1"/>
    <col min="9" max="28" width="9.140625" style="14" customWidth="1"/>
    <col min="29" max="16384" width="9.140625" style="14"/>
  </cols>
  <sheetData>
    <row r="1" spans="1:6" x14ac:dyDescent="0.25">
      <c r="A1" s="15" t="s">
        <v>75</v>
      </c>
    </row>
    <row r="2" spans="1:6" x14ac:dyDescent="0.25">
      <c r="A2" s="15" t="s">
        <v>76</v>
      </c>
    </row>
    <row r="3" spans="1:6" x14ac:dyDescent="0.25">
      <c r="A3" s="25" t="s">
        <v>77</v>
      </c>
    </row>
    <row r="4" spans="1:6" x14ac:dyDescent="0.25">
      <c r="A4" s="15" t="s">
        <v>6</v>
      </c>
    </row>
    <row r="5" spans="1:6" x14ac:dyDescent="0.25">
      <c r="A5" s="15"/>
    </row>
    <row r="8" spans="1:6" x14ac:dyDescent="0.25">
      <c r="D8" s="3" t="s">
        <v>147</v>
      </c>
      <c r="E8" t="s">
        <v>122</v>
      </c>
      <c r="F8"/>
    </row>
    <row r="9" spans="1:6" x14ac:dyDescent="0.25">
      <c r="D9" s="4" t="s">
        <v>82</v>
      </c>
      <c r="E9" s="58">
        <v>5425</v>
      </c>
      <c r="F9"/>
    </row>
    <row r="10" spans="1:6" x14ac:dyDescent="0.25">
      <c r="D10" s="5" t="s">
        <v>12</v>
      </c>
      <c r="E10" s="58">
        <v>5425</v>
      </c>
      <c r="F10"/>
    </row>
    <row r="11" spans="1:6" x14ac:dyDescent="0.25">
      <c r="D11" s="9" t="s">
        <v>83</v>
      </c>
      <c r="E11" s="58">
        <v>1272</v>
      </c>
      <c r="F11"/>
    </row>
    <row r="12" spans="1:6" x14ac:dyDescent="0.25">
      <c r="D12" s="9" t="s">
        <v>84</v>
      </c>
      <c r="E12" s="58">
        <v>3220</v>
      </c>
      <c r="F12"/>
    </row>
    <row r="13" spans="1:6" x14ac:dyDescent="0.25">
      <c r="D13" s="9" t="s">
        <v>74</v>
      </c>
      <c r="E13" s="58">
        <v>933</v>
      </c>
      <c r="F13"/>
    </row>
    <row r="14" spans="1:6" x14ac:dyDescent="0.25">
      <c r="D14" s="4" t="s">
        <v>80</v>
      </c>
      <c r="E14" s="58">
        <v>4760</v>
      </c>
      <c r="F14"/>
    </row>
    <row r="15" spans="1:6" x14ac:dyDescent="0.25">
      <c r="D15" s="5" t="s">
        <v>11</v>
      </c>
      <c r="E15" s="58">
        <v>4760</v>
      </c>
      <c r="F15"/>
    </row>
    <row r="16" spans="1:6" x14ac:dyDescent="0.25">
      <c r="D16" s="9" t="s">
        <v>83</v>
      </c>
      <c r="E16" s="58">
        <v>1040</v>
      </c>
      <c r="F16"/>
    </row>
    <row r="17" spans="4:6" x14ac:dyDescent="0.25">
      <c r="D17" s="9" t="s">
        <v>84</v>
      </c>
      <c r="E17" s="58">
        <v>2400</v>
      </c>
      <c r="F17"/>
    </row>
    <row r="18" spans="4:6" x14ac:dyDescent="0.25">
      <c r="D18" s="9" t="s">
        <v>74</v>
      </c>
      <c r="E18" s="58">
        <v>1320</v>
      </c>
      <c r="F18"/>
    </row>
    <row r="19" spans="4:6" x14ac:dyDescent="0.25">
      <c r="D19" s="4" t="s">
        <v>81</v>
      </c>
      <c r="E19" s="58">
        <v>3473</v>
      </c>
      <c r="F19"/>
    </row>
    <row r="20" spans="4:6" x14ac:dyDescent="0.25">
      <c r="D20" s="5" t="s">
        <v>12</v>
      </c>
      <c r="E20" s="58">
        <v>3473</v>
      </c>
      <c r="F20"/>
    </row>
    <row r="21" spans="4:6" x14ac:dyDescent="0.25">
      <c r="D21" s="9" t="s">
        <v>83</v>
      </c>
      <c r="E21" s="58">
        <v>1080</v>
      </c>
      <c r="F21"/>
    </row>
    <row r="22" spans="4:6" x14ac:dyDescent="0.25">
      <c r="D22" s="9" t="s">
        <v>84</v>
      </c>
      <c r="E22" s="58">
        <v>1260</v>
      </c>
      <c r="F22"/>
    </row>
    <row r="23" spans="4:6" x14ac:dyDescent="0.25">
      <c r="D23" s="9" t="s">
        <v>74</v>
      </c>
      <c r="E23" s="58">
        <v>1133</v>
      </c>
      <c r="F23"/>
    </row>
    <row r="24" spans="4:6" x14ac:dyDescent="0.25">
      <c r="D24" s="4" t="s">
        <v>79</v>
      </c>
      <c r="E24" s="58">
        <v>4100</v>
      </c>
      <c r="F24"/>
    </row>
    <row r="25" spans="4:6" x14ac:dyDescent="0.25">
      <c r="D25" s="5" t="s">
        <v>11</v>
      </c>
      <c r="E25" s="58">
        <v>4100</v>
      </c>
      <c r="F25"/>
    </row>
    <row r="26" spans="4:6" x14ac:dyDescent="0.25">
      <c r="D26" s="9" t="s">
        <v>83</v>
      </c>
      <c r="E26" s="58">
        <v>1030</v>
      </c>
    </row>
    <row r="27" spans="4:6" x14ac:dyDescent="0.25">
      <c r="D27" s="9" t="s">
        <v>84</v>
      </c>
      <c r="E27" s="58">
        <v>1420</v>
      </c>
    </row>
    <row r="28" spans="4:6" x14ac:dyDescent="0.25">
      <c r="D28" s="9" t="s">
        <v>74</v>
      </c>
      <c r="E28" s="58">
        <v>1650</v>
      </c>
    </row>
    <row r="29" spans="4:6" x14ac:dyDescent="0.25">
      <c r="D29" s="4" t="s">
        <v>146</v>
      </c>
      <c r="E29" s="58">
        <v>17758</v>
      </c>
    </row>
    <row r="30" spans="4:6" x14ac:dyDescent="0.25">
      <c r="D30"/>
      <c r="E30"/>
    </row>
    <row r="31" spans="4:6" x14ac:dyDescent="0.25">
      <c r="D31"/>
      <c r="E31"/>
    </row>
    <row r="32" spans="4:6" x14ac:dyDescent="0.25">
      <c r="D32"/>
      <c r="E32"/>
    </row>
    <row r="33" spans="4:5" x14ac:dyDescent="0.25">
      <c r="D33"/>
      <c r="E33"/>
    </row>
    <row r="98" spans="2:5" x14ac:dyDescent="0.25">
      <c r="B98" s="14" t="s">
        <v>10</v>
      </c>
      <c r="C98" s="14" t="s">
        <v>78</v>
      </c>
      <c r="D98" s="14" t="s">
        <v>14</v>
      </c>
      <c r="E98" s="30" t="s">
        <v>20</v>
      </c>
    </row>
    <row r="99" spans="2:5" x14ac:dyDescent="0.25">
      <c r="B99" s="14" t="s">
        <v>11</v>
      </c>
      <c r="C99" s="14" t="s">
        <v>79</v>
      </c>
      <c r="D99" s="14" t="s">
        <v>83</v>
      </c>
      <c r="E99" s="60">
        <v>300</v>
      </c>
    </row>
    <row r="100" spans="2:5" x14ac:dyDescent="0.25">
      <c r="B100" s="14" t="s">
        <v>11</v>
      </c>
      <c r="C100" s="14" t="s">
        <v>79</v>
      </c>
      <c r="D100" s="14" t="s">
        <v>84</v>
      </c>
      <c r="E100" s="60">
        <v>200</v>
      </c>
    </row>
    <row r="101" spans="2:5" x14ac:dyDescent="0.25">
      <c r="B101" s="14" t="s">
        <v>11</v>
      </c>
      <c r="C101" s="14" t="s">
        <v>79</v>
      </c>
      <c r="D101" s="14" t="s">
        <v>74</v>
      </c>
      <c r="E101" s="60">
        <v>400</v>
      </c>
    </row>
    <row r="102" spans="2:5" x14ac:dyDescent="0.25">
      <c r="B102" s="14" t="s">
        <v>11</v>
      </c>
      <c r="C102" s="14" t="s">
        <v>79</v>
      </c>
      <c r="D102" s="14" t="s">
        <v>83</v>
      </c>
      <c r="E102" s="60">
        <v>300</v>
      </c>
    </row>
    <row r="103" spans="2:5" x14ac:dyDescent="0.25">
      <c r="B103" s="14" t="s">
        <v>11</v>
      </c>
      <c r="C103" s="14" t="s">
        <v>79</v>
      </c>
      <c r="D103" s="14" t="s">
        <v>84</v>
      </c>
      <c r="E103" s="60">
        <v>800</v>
      </c>
    </row>
    <row r="104" spans="2:5" x14ac:dyDescent="0.25">
      <c r="B104" s="14" t="s">
        <v>11</v>
      </c>
      <c r="C104" s="14" t="s">
        <v>79</v>
      </c>
      <c r="D104" s="14" t="s">
        <v>74</v>
      </c>
      <c r="E104" s="60">
        <v>400</v>
      </c>
    </row>
    <row r="105" spans="2:5" x14ac:dyDescent="0.25">
      <c r="B105" s="14" t="s">
        <v>11</v>
      </c>
      <c r="C105" s="14" t="s">
        <v>79</v>
      </c>
      <c r="D105" s="14" t="s">
        <v>83</v>
      </c>
      <c r="E105" s="60">
        <v>200</v>
      </c>
    </row>
    <row r="106" spans="2:5" x14ac:dyDescent="0.25">
      <c r="B106" s="14" t="s">
        <v>11</v>
      </c>
      <c r="C106" s="14" t="s">
        <v>79</v>
      </c>
      <c r="D106" s="14" t="s">
        <v>84</v>
      </c>
      <c r="E106" s="60">
        <v>300</v>
      </c>
    </row>
    <row r="107" spans="2:5" x14ac:dyDescent="0.25">
      <c r="B107" s="14" t="s">
        <v>11</v>
      </c>
      <c r="C107" s="14" t="s">
        <v>79</v>
      </c>
      <c r="D107" s="14" t="s">
        <v>74</v>
      </c>
      <c r="E107" s="60">
        <v>450</v>
      </c>
    </row>
    <row r="108" spans="2:5" x14ac:dyDescent="0.25">
      <c r="B108" s="14" t="s">
        <v>11</v>
      </c>
      <c r="C108" s="14" t="s">
        <v>79</v>
      </c>
      <c r="D108" s="14" t="s">
        <v>83</v>
      </c>
      <c r="E108" s="60">
        <v>230</v>
      </c>
    </row>
    <row r="109" spans="2:5" x14ac:dyDescent="0.25">
      <c r="B109" s="14" t="s">
        <v>11</v>
      </c>
      <c r="C109" s="14" t="s">
        <v>79</v>
      </c>
      <c r="D109" s="14" t="s">
        <v>84</v>
      </c>
      <c r="E109" s="60">
        <v>120</v>
      </c>
    </row>
    <row r="110" spans="2:5" x14ac:dyDescent="0.25">
      <c r="B110" s="14" t="s">
        <v>11</v>
      </c>
      <c r="C110" s="14" t="s">
        <v>79</v>
      </c>
      <c r="D110" s="14" t="s">
        <v>74</v>
      </c>
      <c r="E110" s="60">
        <v>400</v>
      </c>
    </row>
    <row r="111" spans="2:5" x14ac:dyDescent="0.25">
      <c r="B111" s="14" t="s">
        <v>11</v>
      </c>
      <c r="C111" s="14" t="s">
        <v>80</v>
      </c>
      <c r="D111" s="14" t="s">
        <v>83</v>
      </c>
      <c r="E111" s="60">
        <v>210</v>
      </c>
    </row>
    <row r="112" spans="2:5" x14ac:dyDescent="0.25">
      <c r="B112" s="14" t="s">
        <v>11</v>
      </c>
      <c r="C112" s="14" t="s">
        <v>80</v>
      </c>
      <c r="D112" s="14" t="s">
        <v>84</v>
      </c>
      <c r="E112" s="60">
        <v>300</v>
      </c>
    </row>
    <row r="113" spans="2:5" x14ac:dyDescent="0.25">
      <c r="B113" s="14" t="s">
        <v>11</v>
      </c>
      <c r="C113" s="14" t="s">
        <v>80</v>
      </c>
      <c r="D113" s="14" t="s">
        <v>74</v>
      </c>
      <c r="E113" s="60">
        <v>400</v>
      </c>
    </row>
    <row r="114" spans="2:5" x14ac:dyDescent="0.25">
      <c r="B114" s="14" t="s">
        <v>11</v>
      </c>
      <c r="C114" s="14" t="s">
        <v>80</v>
      </c>
      <c r="D114" s="14" t="s">
        <v>83</v>
      </c>
      <c r="E114" s="60">
        <v>230</v>
      </c>
    </row>
    <row r="115" spans="2:5" x14ac:dyDescent="0.25">
      <c r="B115" s="14" t="s">
        <v>11</v>
      </c>
      <c r="C115" s="14" t="s">
        <v>80</v>
      </c>
      <c r="D115" s="14" t="s">
        <v>84</v>
      </c>
      <c r="E115" s="60">
        <v>900</v>
      </c>
    </row>
    <row r="116" spans="2:5" x14ac:dyDescent="0.25">
      <c r="B116" s="14" t="s">
        <v>11</v>
      </c>
      <c r="C116" s="14" t="s">
        <v>80</v>
      </c>
      <c r="D116" s="14" t="s">
        <v>74</v>
      </c>
      <c r="E116" s="60">
        <v>300</v>
      </c>
    </row>
    <row r="117" spans="2:5" x14ac:dyDescent="0.25">
      <c r="B117" s="14" t="s">
        <v>11</v>
      </c>
      <c r="C117" s="14" t="s">
        <v>80</v>
      </c>
      <c r="D117" s="14" t="s">
        <v>83</v>
      </c>
      <c r="E117" s="60">
        <v>200</v>
      </c>
    </row>
    <row r="118" spans="2:5" x14ac:dyDescent="0.25">
      <c r="B118" s="14" t="s">
        <v>11</v>
      </c>
      <c r="C118" s="14" t="s">
        <v>80</v>
      </c>
      <c r="D118" s="14" t="s">
        <v>84</v>
      </c>
      <c r="E118" s="60">
        <v>1000</v>
      </c>
    </row>
    <row r="119" spans="2:5" x14ac:dyDescent="0.25">
      <c r="B119" s="14" t="s">
        <v>11</v>
      </c>
      <c r="C119" s="14" t="s">
        <v>80</v>
      </c>
      <c r="D119" s="14" t="s">
        <v>74</v>
      </c>
      <c r="E119" s="60">
        <v>220</v>
      </c>
    </row>
    <row r="120" spans="2:5" x14ac:dyDescent="0.25">
      <c r="B120" s="14" t="s">
        <v>11</v>
      </c>
      <c r="C120" s="14" t="s">
        <v>80</v>
      </c>
      <c r="D120" s="14" t="s">
        <v>83</v>
      </c>
      <c r="E120" s="60">
        <v>400</v>
      </c>
    </row>
    <row r="121" spans="2:5" x14ac:dyDescent="0.25">
      <c r="B121" s="14" t="s">
        <v>11</v>
      </c>
      <c r="C121" s="14" t="s">
        <v>80</v>
      </c>
      <c r="D121" s="14" t="s">
        <v>84</v>
      </c>
      <c r="E121" s="60">
        <v>200</v>
      </c>
    </row>
    <row r="122" spans="2:5" x14ac:dyDescent="0.25">
      <c r="B122" s="14" t="s">
        <v>11</v>
      </c>
      <c r="C122" s="14" t="s">
        <v>80</v>
      </c>
      <c r="D122" s="14" t="s">
        <v>74</v>
      </c>
      <c r="E122" s="60">
        <v>400</v>
      </c>
    </row>
    <row r="123" spans="2:5" x14ac:dyDescent="0.25">
      <c r="B123" s="14" t="s">
        <v>12</v>
      </c>
      <c r="C123" s="14" t="s">
        <v>81</v>
      </c>
      <c r="D123" s="14" t="s">
        <v>83</v>
      </c>
      <c r="E123" s="60">
        <v>100</v>
      </c>
    </row>
    <row r="124" spans="2:5" x14ac:dyDescent="0.25">
      <c r="B124" s="14" t="s">
        <v>12</v>
      </c>
      <c r="C124" s="14" t="s">
        <v>81</v>
      </c>
      <c r="D124" s="14" t="s">
        <v>84</v>
      </c>
      <c r="E124" s="60">
        <v>30</v>
      </c>
    </row>
    <row r="125" spans="2:5" x14ac:dyDescent="0.25">
      <c r="B125" s="14" t="s">
        <v>12</v>
      </c>
      <c r="C125" s="14" t="s">
        <v>81</v>
      </c>
      <c r="D125" s="14" t="s">
        <v>74</v>
      </c>
      <c r="E125" s="60">
        <v>123</v>
      </c>
    </row>
    <row r="126" spans="2:5" x14ac:dyDescent="0.25">
      <c r="B126" s="14" t="s">
        <v>12</v>
      </c>
      <c r="C126" s="14" t="s">
        <v>81</v>
      </c>
      <c r="D126" s="14" t="s">
        <v>83</v>
      </c>
      <c r="E126" s="60">
        <v>300</v>
      </c>
    </row>
    <row r="127" spans="2:5" x14ac:dyDescent="0.25">
      <c r="B127" s="14" t="s">
        <v>12</v>
      </c>
      <c r="C127" s="14" t="s">
        <v>81</v>
      </c>
      <c r="D127" s="14" t="s">
        <v>84</v>
      </c>
      <c r="E127" s="60">
        <v>350</v>
      </c>
    </row>
    <row r="128" spans="2:5" x14ac:dyDescent="0.25">
      <c r="B128" s="14" t="s">
        <v>12</v>
      </c>
      <c r="C128" s="14" t="s">
        <v>81</v>
      </c>
      <c r="D128" s="14" t="s">
        <v>74</v>
      </c>
      <c r="E128" s="60">
        <v>230</v>
      </c>
    </row>
    <row r="129" spans="2:5" x14ac:dyDescent="0.25">
      <c r="B129" s="14" t="s">
        <v>12</v>
      </c>
      <c r="C129" s="14" t="s">
        <v>81</v>
      </c>
      <c r="D129" s="14" t="s">
        <v>83</v>
      </c>
      <c r="E129" s="60">
        <v>120</v>
      </c>
    </row>
    <row r="130" spans="2:5" x14ac:dyDescent="0.25">
      <c r="B130" s="14" t="s">
        <v>12</v>
      </c>
      <c r="C130" s="14" t="s">
        <v>81</v>
      </c>
      <c r="D130" s="14" t="s">
        <v>84</v>
      </c>
      <c r="E130" s="60">
        <v>640</v>
      </c>
    </row>
    <row r="131" spans="2:5" x14ac:dyDescent="0.25">
      <c r="B131" s="14" t="s">
        <v>12</v>
      </c>
      <c r="C131" s="14" t="s">
        <v>81</v>
      </c>
      <c r="D131" s="14" t="s">
        <v>74</v>
      </c>
      <c r="E131" s="60">
        <v>530</v>
      </c>
    </row>
    <row r="132" spans="2:5" x14ac:dyDescent="0.25">
      <c r="B132" s="14" t="s">
        <v>12</v>
      </c>
      <c r="C132" s="14" t="s">
        <v>81</v>
      </c>
      <c r="D132" s="14" t="s">
        <v>83</v>
      </c>
      <c r="E132" s="60">
        <v>560</v>
      </c>
    </row>
    <row r="133" spans="2:5" x14ac:dyDescent="0.25">
      <c r="B133" s="14" t="s">
        <v>12</v>
      </c>
      <c r="C133" s="14" t="s">
        <v>81</v>
      </c>
      <c r="D133" s="14" t="s">
        <v>84</v>
      </c>
      <c r="E133" s="60">
        <v>240</v>
      </c>
    </row>
    <row r="134" spans="2:5" x14ac:dyDescent="0.25">
      <c r="B134" s="14" t="s">
        <v>12</v>
      </c>
      <c r="C134" s="14" t="s">
        <v>81</v>
      </c>
      <c r="D134" s="14" t="s">
        <v>74</v>
      </c>
      <c r="E134" s="60">
        <v>250</v>
      </c>
    </row>
    <row r="135" spans="2:5" x14ac:dyDescent="0.25">
      <c r="B135" s="14" t="s">
        <v>12</v>
      </c>
      <c r="C135" s="14" t="s">
        <v>82</v>
      </c>
      <c r="D135" s="14" t="s">
        <v>83</v>
      </c>
      <c r="E135" s="60">
        <v>62</v>
      </c>
    </row>
    <row r="136" spans="2:5" x14ac:dyDescent="0.25">
      <c r="B136" s="14" t="s">
        <v>12</v>
      </c>
      <c r="C136" s="14" t="s">
        <v>82</v>
      </c>
      <c r="D136" s="14" t="s">
        <v>84</v>
      </c>
      <c r="E136" s="60">
        <v>600</v>
      </c>
    </row>
    <row r="137" spans="2:5" x14ac:dyDescent="0.25">
      <c r="B137" s="14" t="s">
        <v>12</v>
      </c>
      <c r="C137" s="14" t="s">
        <v>82</v>
      </c>
      <c r="D137" s="14" t="s">
        <v>74</v>
      </c>
      <c r="E137" s="60">
        <v>340</v>
      </c>
    </row>
    <row r="138" spans="2:5" x14ac:dyDescent="0.25">
      <c r="B138" s="14" t="s">
        <v>12</v>
      </c>
      <c r="C138" s="14" t="s">
        <v>82</v>
      </c>
      <c r="D138" s="14" t="s">
        <v>83</v>
      </c>
      <c r="E138" s="60">
        <v>205</v>
      </c>
    </row>
    <row r="139" spans="2:5" x14ac:dyDescent="0.25">
      <c r="B139" s="14" t="s">
        <v>12</v>
      </c>
      <c r="C139" s="14" t="s">
        <v>82</v>
      </c>
      <c r="D139" s="14" t="s">
        <v>84</v>
      </c>
      <c r="E139" s="60">
        <v>500</v>
      </c>
    </row>
    <row r="140" spans="2:5" x14ac:dyDescent="0.25">
      <c r="B140" s="14" t="s">
        <v>12</v>
      </c>
      <c r="C140" s="14" t="s">
        <v>82</v>
      </c>
      <c r="D140" s="14" t="s">
        <v>74</v>
      </c>
      <c r="E140" s="60">
        <v>403</v>
      </c>
    </row>
    <row r="141" spans="2:5" x14ac:dyDescent="0.25">
      <c r="B141" s="14" t="s">
        <v>12</v>
      </c>
      <c r="C141" s="14" t="s">
        <v>82</v>
      </c>
      <c r="D141" s="14" t="s">
        <v>83</v>
      </c>
      <c r="E141" s="60">
        <v>503</v>
      </c>
    </row>
    <row r="142" spans="2:5" x14ac:dyDescent="0.25">
      <c r="B142" s="14" t="s">
        <v>12</v>
      </c>
      <c r="C142" s="14" t="s">
        <v>82</v>
      </c>
      <c r="D142" s="14" t="s">
        <v>84</v>
      </c>
      <c r="E142" s="60">
        <v>2000</v>
      </c>
    </row>
    <row r="143" spans="2:5" x14ac:dyDescent="0.25">
      <c r="B143" s="14" t="s">
        <v>12</v>
      </c>
      <c r="C143" s="14" t="s">
        <v>82</v>
      </c>
      <c r="D143" s="14" t="s">
        <v>74</v>
      </c>
      <c r="E143" s="60">
        <v>140</v>
      </c>
    </row>
    <row r="144" spans="2:5" x14ac:dyDescent="0.25">
      <c r="B144" s="14" t="s">
        <v>12</v>
      </c>
      <c r="C144" s="14" t="s">
        <v>82</v>
      </c>
      <c r="D144" s="14" t="s">
        <v>83</v>
      </c>
      <c r="E144" s="60">
        <v>502</v>
      </c>
    </row>
    <row r="145" spans="2:5" x14ac:dyDescent="0.25">
      <c r="B145" s="14" t="s">
        <v>12</v>
      </c>
      <c r="C145" s="14" t="s">
        <v>82</v>
      </c>
      <c r="D145" s="14" t="s">
        <v>84</v>
      </c>
      <c r="E145" s="60">
        <v>120</v>
      </c>
    </row>
    <row r="146" spans="2:5" x14ac:dyDescent="0.25">
      <c r="B146" s="14" t="s">
        <v>12</v>
      </c>
      <c r="C146" s="14" t="s">
        <v>82</v>
      </c>
      <c r="D146" s="14" t="s">
        <v>74</v>
      </c>
      <c r="E146" s="60">
        <v>50</v>
      </c>
    </row>
  </sheetData>
  <phoneticPr fontId="12" type="noConversion"/>
  <pageMargins left="0.7" right="0.7" top="0.75" bottom="0.75" header="0.3" footer="0.3"/>
  <pageSetup paperSize="9" scale="72" orientation="portrait" r:id="rId2"/>
  <rowBreaks count="3" manualBreakCount="3">
    <brk id="47" max="16" man="1"/>
    <brk id="94" max="16" man="1"/>
    <brk id="141" max="16" man="1"/>
  </rowBreaks>
  <colBreaks count="2" manualBreakCount="2">
    <brk id="6" max="1048575" man="1"/>
    <brk id="13" max="1048575" man="1"/>
  </colBreaks>
  <drawing r:id="rId3"/>
  <tableParts count="1">
    <tablePart r:id="rId4"/>
  </tableParts>
</worksheet>
</file>

<file path=xl/worksheets/sheet20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zoomScaleNormal="100" workbookViewId="0"/>
  </sheetViews>
  <sheetFormatPr defaultColWidth="9.140625" defaultRowHeight="15" x14ac:dyDescent="0.25"/>
  <cols>
    <col min="1" max="1" width="9.140625" style="13"/>
    <col min="2" max="2" width="14.42578125" style="14" bestFit="1" customWidth="1"/>
    <col min="3" max="3" width="18.28515625" style="14" bestFit="1" customWidth="1"/>
    <col min="4" max="4" width="13.7109375" style="14" bestFit="1" customWidth="1"/>
    <col min="5" max="5" width="25.140625" style="14" bestFit="1" customWidth="1"/>
    <col min="6" max="16384" width="9.140625" style="14"/>
  </cols>
  <sheetData>
    <row r="1" spans="1:5" x14ac:dyDescent="0.25">
      <c r="A1" s="15" t="s">
        <v>85</v>
      </c>
    </row>
    <row r="2" spans="1:5" x14ac:dyDescent="0.25">
      <c r="A2" s="15" t="s">
        <v>86</v>
      </c>
    </row>
    <row r="3" spans="1:5" x14ac:dyDescent="0.25">
      <c r="A3" s="15" t="s">
        <v>6</v>
      </c>
    </row>
    <row r="4" spans="1:5" x14ac:dyDescent="0.25">
      <c r="A4" s="15"/>
    </row>
    <row r="7" spans="1:5" x14ac:dyDescent="0.25">
      <c r="B7" s="14" t="s">
        <v>78</v>
      </c>
      <c r="C7" s="14" t="s">
        <v>87</v>
      </c>
      <c r="D7" s="14" t="s">
        <v>91</v>
      </c>
      <c r="E7" s="14" t="s">
        <v>106</v>
      </c>
    </row>
    <row r="8" spans="1:5" x14ac:dyDescent="0.25">
      <c r="B8" s="14" t="s">
        <v>79</v>
      </c>
      <c r="C8" s="14" t="s">
        <v>88</v>
      </c>
      <c r="D8" s="14" t="s">
        <v>92</v>
      </c>
      <c r="E8" s="66">
        <v>300</v>
      </c>
    </row>
    <row r="9" spans="1:5" x14ac:dyDescent="0.25">
      <c r="B9" s="14" t="s">
        <v>79</v>
      </c>
      <c r="C9" s="14" t="s">
        <v>89</v>
      </c>
      <c r="D9" s="14" t="s">
        <v>93</v>
      </c>
      <c r="E9" s="66">
        <v>200</v>
      </c>
    </row>
    <row r="10" spans="1:5" x14ac:dyDescent="0.25">
      <c r="B10" s="14" t="s">
        <v>79</v>
      </c>
      <c r="C10" s="14" t="s">
        <v>90</v>
      </c>
      <c r="D10" s="14" t="s">
        <v>94</v>
      </c>
      <c r="E10" s="66">
        <v>400</v>
      </c>
    </row>
    <row r="11" spans="1:5" x14ac:dyDescent="0.25">
      <c r="B11" s="14" t="s">
        <v>79</v>
      </c>
      <c r="C11" s="14" t="s">
        <v>88</v>
      </c>
      <c r="D11" s="14" t="s">
        <v>95</v>
      </c>
      <c r="E11" s="66">
        <v>300</v>
      </c>
    </row>
    <row r="12" spans="1:5" x14ac:dyDescent="0.25">
      <c r="B12" s="14" t="s">
        <v>79</v>
      </c>
      <c r="C12" s="14" t="s">
        <v>89</v>
      </c>
      <c r="D12" s="14" t="s">
        <v>92</v>
      </c>
      <c r="E12" s="66">
        <v>800</v>
      </c>
    </row>
    <row r="13" spans="1:5" x14ac:dyDescent="0.25">
      <c r="B13" s="14" t="s">
        <v>79</v>
      </c>
      <c r="C13" s="14" t="s">
        <v>90</v>
      </c>
      <c r="D13" s="14" t="s">
        <v>93</v>
      </c>
      <c r="E13" s="66">
        <v>400</v>
      </c>
    </row>
    <row r="14" spans="1:5" x14ac:dyDescent="0.25">
      <c r="B14" s="14" t="s">
        <v>79</v>
      </c>
      <c r="C14" s="14" t="s">
        <v>88</v>
      </c>
      <c r="D14" s="14" t="s">
        <v>94</v>
      </c>
      <c r="E14" s="66">
        <v>200</v>
      </c>
    </row>
    <row r="15" spans="1:5" x14ac:dyDescent="0.25">
      <c r="B15" s="14" t="s">
        <v>79</v>
      </c>
      <c r="C15" s="14" t="s">
        <v>89</v>
      </c>
      <c r="D15" s="14" t="s">
        <v>95</v>
      </c>
      <c r="E15" s="66">
        <v>300</v>
      </c>
    </row>
    <row r="16" spans="1:5" x14ac:dyDescent="0.25">
      <c r="B16" s="14" t="s">
        <v>79</v>
      </c>
      <c r="C16" s="14" t="s">
        <v>90</v>
      </c>
      <c r="D16" s="14" t="s">
        <v>92</v>
      </c>
      <c r="E16" s="66">
        <v>450</v>
      </c>
    </row>
    <row r="17" spans="2:5" x14ac:dyDescent="0.25">
      <c r="B17" s="14" t="s">
        <v>79</v>
      </c>
      <c r="C17" s="14" t="s">
        <v>88</v>
      </c>
      <c r="D17" s="14" t="s">
        <v>93</v>
      </c>
      <c r="E17" s="66">
        <v>230</v>
      </c>
    </row>
    <row r="18" spans="2:5" x14ac:dyDescent="0.25">
      <c r="B18" s="14" t="s">
        <v>79</v>
      </c>
      <c r="C18" s="14" t="s">
        <v>89</v>
      </c>
      <c r="D18" s="14" t="s">
        <v>94</v>
      </c>
      <c r="E18" s="66">
        <v>120</v>
      </c>
    </row>
    <row r="19" spans="2:5" x14ac:dyDescent="0.25">
      <c r="B19" s="14" t="s">
        <v>79</v>
      </c>
      <c r="C19" s="14" t="s">
        <v>90</v>
      </c>
      <c r="D19" s="14" t="s">
        <v>95</v>
      </c>
      <c r="E19" s="66">
        <v>400</v>
      </c>
    </row>
    <row r="20" spans="2:5" x14ac:dyDescent="0.25">
      <c r="B20" s="14" t="s">
        <v>80</v>
      </c>
      <c r="C20" s="14" t="s">
        <v>88</v>
      </c>
      <c r="D20" s="14" t="s">
        <v>96</v>
      </c>
      <c r="E20" s="66">
        <v>210</v>
      </c>
    </row>
    <row r="21" spans="2:5" x14ac:dyDescent="0.25">
      <c r="B21" s="14" t="s">
        <v>80</v>
      </c>
      <c r="C21" s="14" t="s">
        <v>89</v>
      </c>
      <c r="D21" s="14" t="s">
        <v>97</v>
      </c>
      <c r="E21" s="66">
        <v>300</v>
      </c>
    </row>
    <row r="22" spans="2:5" x14ac:dyDescent="0.25">
      <c r="B22" s="14" t="s">
        <v>80</v>
      </c>
      <c r="C22" s="14" t="s">
        <v>90</v>
      </c>
      <c r="D22" s="14" t="s">
        <v>98</v>
      </c>
      <c r="E22" s="66">
        <v>400</v>
      </c>
    </row>
    <row r="23" spans="2:5" x14ac:dyDescent="0.25">
      <c r="B23" s="14" t="s">
        <v>80</v>
      </c>
      <c r="C23" s="14" t="s">
        <v>88</v>
      </c>
      <c r="D23" s="14" t="s">
        <v>99</v>
      </c>
      <c r="E23" s="66">
        <v>230</v>
      </c>
    </row>
    <row r="24" spans="2:5" x14ac:dyDescent="0.25">
      <c r="B24" s="14" t="s">
        <v>80</v>
      </c>
      <c r="C24" s="14" t="s">
        <v>89</v>
      </c>
      <c r="D24" s="14" t="s">
        <v>96</v>
      </c>
      <c r="E24" s="66">
        <v>900</v>
      </c>
    </row>
    <row r="25" spans="2:5" x14ac:dyDescent="0.25">
      <c r="B25" s="14" t="s">
        <v>80</v>
      </c>
      <c r="C25" s="14" t="s">
        <v>90</v>
      </c>
      <c r="D25" s="14" t="s">
        <v>97</v>
      </c>
      <c r="E25" s="66">
        <v>300</v>
      </c>
    </row>
    <row r="26" spans="2:5" x14ac:dyDescent="0.25">
      <c r="B26" s="14" t="s">
        <v>80</v>
      </c>
      <c r="C26" s="14" t="s">
        <v>88</v>
      </c>
      <c r="D26" s="14" t="s">
        <v>98</v>
      </c>
      <c r="E26" s="66">
        <v>200</v>
      </c>
    </row>
    <row r="27" spans="2:5" x14ac:dyDescent="0.25">
      <c r="B27" s="14" t="s">
        <v>80</v>
      </c>
      <c r="C27" s="14" t="s">
        <v>89</v>
      </c>
      <c r="D27" s="14" t="s">
        <v>99</v>
      </c>
      <c r="E27" s="66">
        <v>1000</v>
      </c>
    </row>
    <row r="28" spans="2:5" x14ac:dyDescent="0.25">
      <c r="B28" s="14" t="s">
        <v>80</v>
      </c>
      <c r="C28" s="14" t="s">
        <v>90</v>
      </c>
      <c r="D28" s="14" t="s">
        <v>96</v>
      </c>
      <c r="E28" s="66">
        <v>220</v>
      </c>
    </row>
    <row r="29" spans="2:5" x14ac:dyDescent="0.25">
      <c r="B29" s="14" t="s">
        <v>80</v>
      </c>
      <c r="C29" s="14" t="s">
        <v>88</v>
      </c>
      <c r="D29" s="14" t="s">
        <v>97</v>
      </c>
      <c r="E29" s="66">
        <v>400</v>
      </c>
    </row>
    <row r="30" spans="2:5" x14ac:dyDescent="0.25">
      <c r="B30" s="14" t="s">
        <v>80</v>
      </c>
      <c r="C30" s="14" t="s">
        <v>89</v>
      </c>
      <c r="D30" s="14" t="s">
        <v>98</v>
      </c>
      <c r="E30" s="66">
        <v>200</v>
      </c>
    </row>
    <row r="31" spans="2:5" x14ac:dyDescent="0.25">
      <c r="B31" s="14" t="s">
        <v>80</v>
      </c>
      <c r="C31" s="14" t="s">
        <v>90</v>
      </c>
      <c r="D31" s="14" t="s">
        <v>99</v>
      </c>
      <c r="E31" s="66">
        <v>400</v>
      </c>
    </row>
    <row r="32" spans="2:5" x14ac:dyDescent="0.25">
      <c r="B32" s="14" t="s">
        <v>81</v>
      </c>
      <c r="C32" s="14" t="s">
        <v>88</v>
      </c>
      <c r="D32" s="14" t="s">
        <v>100</v>
      </c>
      <c r="E32" s="66">
        <v>100</v>
      </c>
    </row>
    <row r="33" spans="2:5" x14ac:dyDescent="0.25">
      <c r="B33" s="14" t="s">
        <v>81</v>
      </c>
      <c r="C33" s="14" t="s">
        <v>89</v>
      </c>
      <c r="D33" s="14" t="s">
        <v>101</v>
      </c>
      <c r="E33" s="66">
        <v>30</v>
      </c>
    </row>
    <row r="34" spans="2:5" x14ac:dyDescent="0.25">
      <c r="B34" s="14" t="s">
        <v>81</v>
      </c>
      <c r="C34" s="14" t="s">
        <v>90</v>
      </c>
      <c r="D34" s="14" t="s">
        <v>102</v>
      </c>
      <c r="E34" s="66">
        <v>123</v>
      </c>
    </row>
    <row r="35" spans="2:5" x14ac:dyDescent="0.25">
      <c r="B35" s="14" t="s">
        <v>81</v>
      </c>
      <c r="C35" s="14" t="s">
        <v>88</v>
      </c>
      <c r="D35" s="14" t="s">
        <v>103</v>
      </c>
      <c r="E35" s="66">
        <v>300</v>
      </c>
    </row>
    <row r="36" spans="2:5" x14ac:dyDescent="0.25">
      <c r="B36" s="14" t="s">
        <v>81</v>
      </c>
      <c r="C36" s="14" t="s">
        <v>89</v>
      </c>
      <c r="D36" s="14" t="s">
        <v>100</v>
      </c>
      <c r="E36" s="66">
        <v>350</v>
      </c>
    </row>
    <row r="37" spans="2:5" x14ac:dyDescent="0.25">
      <c r="B37" s="14" t="s">
        <v>81</v>
      </c>
      <c r="C37" s="14" t="s">
        <v>90</v>
      </c>
      <c r="D37" s="14" t="s">
        <v>101</v>
      </c>
      <c r="E37" s="66">
        <v>230</v>
      </c>
    </row>
    <row r="38" spans="2:5" x14ac:dyDescent="0.25">
      <c r="B38" s="14" t="s">
        <v>81</v>
      </c>
      <c r="C38" s="14" t="s">
        <v>88</v>
      </c>
      <c r="D38" s="14" t="s">
        <v>102</v>
      </c>
      <c r="E38" s="66">
        <v>120</v>
      </c>
    </row>
    <row r="39" spans="2:5" x14ac:dyDescent="0.25">
      <c r="B39" s="14" t="s">
        <v>81</v>
      </c>
      <c r="C39" s="14" t="s">
        <v>89</v>
      </c>
      <c r="D39" s="14" t="s">
        <v>103</v>
      </c>
      <c r="E39" s="66">
        <v>640</v>
      </c>
    </row>
    <row r="40" spans="2:5" x14ac:dyDescent="0.25">
      <c r="B40" s="14" t="s">
        <v>81</v>
      </c>
      <c r="C40" s="14" t="s">
        <v>90</v>
      </c>
      <c r="D40" s="14" t="s">
        <v>100</v>
      </c>
      <c r="E40" s="66">
        <v>530</v>
      </c>
    </row>
    <row r="41" spans="2:5" x14ac:dyDescent="0.25">
      <c r="B41" s="14" t="s">
        <v>81</v>
      </c>
      <c r="C41" s="14" t="s">
        <v>88</v>
      </c>
      <c r="D41" s="14" t="s">
        <v>101</v>
      </c>
      <c r="E41" s="66">
        <v>560</v>
      </c>
    </row>
    <row r="42" spans="2:5" x14ac:dyDescent="0.25">
      <c r="B42" s="14" t="s">
        <v>81</v>
      </c>
      <c r="C42" s="14" t="s">
        <v>89</v>
      </c>
      <c r="D42" s="14" t="s">
        <v>102</v>
      </c>
      <c r="E42" s="66">
        <v>240</v>
      </c>
    </row>
    <row r="43" spans="2:5" x14ac:dyDescent="0.25">
      <c r="B43" s="14" t="s">
        <v>81</v>
      </c>
      <c r="C43" s="14" t="s">
        <v>90</v>
      </c>
      <c r="D43" s="14" t="s">
        <v>103</v>
      </c>
      <c r="E43" s="66">
        <v>250</v>
      </c>
    </row>
    <row r="44" spans="2:5" x14ac:dyDescent="0.25">
      <c r="B44" s="14" t="s">
        <v>82</v>
      </c>
      <c r="C44" s="14" t="s">
        <v>88</v>
      </c>
      <c r="D44" s="14" t="s">
        <v>104</v>
      </c>
      <c r="E44" s="66">
        <v>62</v>
      </c>
    </row>
    <row r="45" spans="2:5" x14ac:dyDescent="0.25">
      <c r="B45" s="14" t="s">
        <v>82</v>
      </c>
      <c r="C45" s="14" t="s">
        <v>89</v>
      </c>
      <c r="D45" s="14" t="s">
        <v>105</v>
      </c>
      <c r="E45" s="66">
        <v>600</v>
      </c>
    </row>
    <row r="46" spans="2:5" x14ac:dyDescent="0.25">
      <c r="B46" s="14" t="s">
        <v>82</v>
      </c>
      <c r="C46" s="14" t="s">
        <v>90</v>
      </c>
      <c r="D46" s="14" t="s">
        <v>94</v>
      </c>
      <c r="E46" s="66">
        <v>340</v>
      </c>
    </row>
    <row r="47" spans="2:5" x14ac:dyDescent="0.25">
      <c r="B47" s="14" t="s">
        <v>82</v>
      </c>
      <c r="C47" s="14" t="s">
        <v>88</v>
      </c>
      <c r="D47" s="14" t="s">
        <v>92</v>
      </c>
      <c r="E47" s="66">
        <v>205</v>
      </c>
    </row>
    <row r="48" spans="2:5" x14ac:dyDescent="0.25">
      <c r="B48" s="14" t="s">
        <v>82</v>
      </c>
      <c r="C48" s="14" t="s">
        <v>89</v>
      </c>
      <c r="D48" s="14" t="s">
        <v>104</v>
      </c>
      <c r="E48" s="66">
        <v>500</v>
      </c>
    </row>
    <row r="49" spans="2:5" x14ac:dyDescent="0.25">
      <c r="B49" s="14" t="s">
        <v>82</v>
      </c>
      <c r="C49" s="14" t="s">
        <v>90</v>
      </c>
      <c r="D49" s="14" t="s">
        <v>105</v>
      </c>
      <c r="E49" s="66">
        <v>403</v>
      </c>
    </row>
    <row r="50" spans="2:5" x14ac:dyDescent="0.25">
      <c r="B50" s="14" t="s">
        <v>82</v>
      </c>
      <c r="C50" s="14" t="s">
        <v>88</v>
      </c>
      <c r="D50" s="14" t="s">
        <v>94</v>
      </c>
      <c r="E50" s="66">
        <v>503</v>
      </c>
    </row>
    <row r="51" spans="2:5" x14ac:dyDescent="0.25">
      <c r="B51" s="14" t="s">
        <v>82</v>
      </c>
      <c r="C51" s="14" t="s">
        <v>89</v>
      </c>
      <c r="D51" s="14" t="s">
        <v>92</v>
      </c>
      <c r="E51" s="66">
        <v>2000</v>
      </c>
    </row>
    <row r="52" spans="2:5" x14ac:dyDescent="0.25">
      <c r="B52" s="14" t="s">
        <v>82</v>
      </c>
      <c r="C52" s="14" t="s">
        <v>90</v>
      </c>
      <c r="D52" s="14" t="s">
        <v>104</v>
      </c>
      <c r="E52" s="66">
        <v>140</v>
      </c>
    </row>
    <row r="53" spans="2:5" x14ac:dyDescent="0.25">
      <c r="B53" s="14" t="s">
        <v>82</v>
      </c>
      <c r="C53" s="14" t="s">
        <v>88</v>
      </c>
      <c r="D53" s="14" t="s">
        <v>105</v>
      </c>
      <c r="E53" s="66">
        <v>502</v>
      </c>
    </row>
    <row r="54" spans="2:5" x14ac:dyDescent="0.25">
      <c r="B54" s="14" t="s">
        <v>82</v>
      </c>
      <c r="C54" s="14" t="s">
        <v>89</v>
      </c>
      <c r="D54" s="14" t="s">
        <v>94</v>
      </c>
      <c r="E54" s="66">
        <v>120</v>
      </c>
    </row>
    <row r="55" spans="2:5" x14ac:dyDescent="0.25">
      <c r="B55" s="14" t="s">
        <v>82</v>
      </c>
      <c r="C55" s="14" t="s">
        <v>90</v>
      </c>
      <c r="D55" s="14" t="s">
        <v>92</v>
      </c>
      <c r="E55" s="66">
        <v>50</v>
      </c>
    </row>
  </sheetData>
  <phoneticPr fontId="12" type="noConversion"/>
  <pageMargins left="0.7" right="0.7" top="0.75" bottom="0.75" header="0.3" footer="0.3"/>
  <pageSetup paperSize="9" scale="70" orientation="portrait" r:id="rId1"/>
  <rowBreaks count="1" manualBreakCount="1">
    <brk id="47" max="14" man="1"/>
  </rowBreaks>
  <colBreaks count="1" manualBreakCount="1">
    <brk id="8" max="59" man="1"/>
  </colBreaks>
  <drawing r:id="rId2"/>
  <tableParts count="1">
    <tablePart r:id="rId3"/>
  </tableParts>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zoomScaleNormal="100" workbookViewId="0"/>
  </sheetViews>
  <sheetFormatPr defaultColWidth="9.140625" defaultRowHeight="15" x14ac:dyDescent="0.25"/>
  <cols>
    <col min="1" max="1" width="9.140625" style="13"/>
    <col min="2" max="2" width="19.7109375" style="14" bestFit="1" customWidth="1"/>
    <col min="3" max="3" width="32" style="14" bestFit="1" customWidth="1"/>
    <col min="4" max="4" width="3.5703125" style="14" customWidth="1"/>
    <col min="5" max="5" width="8.28515625" style="14" customWidth="1"/>
    <col min="6" max="6" width="3.28515625" style="14" customWidth="1"/>
    <col min="7" max="7" width="2.85546875" style="14" customWidth="1"/>
    <col min="8" max="8" width="5.5703125" style="14" customWidth="1"/>
    <col min="9" max="9" width="6.140625" style="14" bestFit="1" customWidth="1"/>
    <col min="10" max="10" width="5" style="14" customWidth="1"/>
    <col min="11" max="11" width="16.8554687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2" ht="15" customHeight="1" x14ac:dyDescent="0.25">
      <c r="A1" s="28" t="s">
        <v>107</v>
      </c>
      <c r="B1" s="29"/>
    </row>
    <row r="2" spans="1:12" ht="15" customHeight="1" x14ac:dyDescent="0.25">
      <c r="A2" s="13" t="s">
        <v>133</v>
      </c>
    </row>
    <row r="3" spans="1:12" ht="15" customHeight="1" x14ac:dyDescent="0.25">
      <c r="A3" s="13" t="s">
        <v>135</v>
      </c>
    </row>
    <row r="4" spans="1:12" ht="15" customHeight="1" x14ac:dyDescent="0.25">
      <c r="A4" s="13" t="s">
        <v>108</v>
      </c>
    </row>
    <row r="5" spans="1:12" ht="15" customHeight="1" x14ac:dyDescent="0.3">
      <c r="A5" s="15" t="s">
        <v>6</v>
      </c>
      <c r="K5" s="2"/>
      <c r="L5" s="2"/>
    </row>
    <row r="6" spans="1:12" ht="15" customHeight="1" x14ac:dyDescent="0.3">
      <c r="A6" s="15"/>
      <c r="K6" s="2"/>
      <c r="L6" s="2"/>
    </row>
    <row r="7" spans="1:12" ht="15" customHeight="1" x14ac:dyDescent="0.25">
      <c r="K7" s="14" t="s">
        <v>110</v>
      </c>
    </row>
    <row r="8" spans="1:12" ht="15" customHeight="1" x14ac:dyDescent="0.25">
      <c r="K8" s="27"/>
    </row>
    <row r="9" spans="1:12" ht="17.25" customHeight="1" x14ac:dyDescent="0.3">
      <c r="K9" s="2" t="str">
        <f>IF($K$8="Juraj","Máte pravdu.",IF($K$8="Dušan","Skúste to znova...",IF($K$8="Júlia","Nie tak úplne...",IF($K$8=" "," "," "))))</f>
        <v xml:space="preserve"> </v>
      </c>
    </row>
    <row r="10" spans="1:12" ht="15" customHeight="1" x14ac:dyDescent="0.25"/>
    <row r="11" spans="1:12" ht="15" customHeight="1" x14ac:dyDescent="0.25"/>
    <row r="12" spans="1:12" ht="18.75" x14ac:dyDescent="0.3">
      <c r="B12" s="3" t="s">
        <v>147</v>
      </c>
      <c r="C12" t="s">
        <v>123</v>
      </c>
      <c r="D12"/>
      <c r="E12" s="19"/>
      <c r="F12" s="19"/>
      <c r="K12" s="2"/>
    </row>
    <row r="13" spans="1:12" ht="15" customHeight="1" x14ac:dyDescent="0.25">
      <c r="B13" s="4" t="s">
        <v>82</v>
      </c>
      <c r="C13" s="69">
        <v>5425</v>
      </c>
      <c r="D13"/>
      <c r="E13" s="19"/>
      <c r="F13" s="19"/>
    </row>
    <row r="14" spans="1:12" ht="15" customHeight="1" x14ac:dyDescent="0.25">
      <c r="B14" s="4" t="s">
        <v>80</v>
      </c>
      <c r="C14" s="69">
        <v>4760</v>
      </c>
      <c r="D14"/>
      <c r="E14" s="19"/>
      <c r="F14" s="19"/>
    </row>
    <row r="15" spans="1:12" ht="15" customHeight="1" x14ac:dyDescent="0.25">
      <c r="B15" s="4" t="s">
        <v>81</v>
      </c>
      <c r="C15" s="69">
        <v>3473</v>
      </c>
      <c r="D15"/>
      <c r="E15" s="19"/>
      <c r="F15" s="19"/>
    </row>
    <row r="16" spans="1:12" ht="15" customHeight="1" x14ac:dyDescent="0.25">
      <c r="B16" s="4" t="s">
        <v>79</v>
      </c>
      <c r="C16" s="69">
        <v>4100</v>
      </c>
      <c r="D16"/>
      <c r="E16" s="19"/>
      <c r="F16" s="19"/>
    </row>
    <row r="17" spans="2:6" ht="15" customHeight="1" x14ac:dyDescent="0.25">
      <c r="B17" s="4" t="s">
        <v>146</v>
      </c>
      <c r="C17" s="69">
        <v>17758</v>
      </c>
      <c r="D17"/>
      <c r="E17" s="19"/>
      <c r="F17" s="19"/>
    </row>
    <row r="18" spans="2:6" ht="15" customHeight="1" x14ac:dyDescent="0.25">
      <c r="B18"/>
      <c r="C18"/>
      <c r="D18"/>
      <c r="E18" s="19"/>
      <c r="F18" s="19"/>
    </row>
    <row r="19" spans="2:6" ht="15" customHeight="1" x14ac:dyDescent="0.25">
      <c r="B19"/>
      <c r="C19"/>
      <c r="D19"/>
    </row>
    <row r="20" spans="2:6" ht="15" customHeight="1" x14ac:dyDescent="0.25">
      <c r="B20"/>
      <c r="C20"/>
      <c r="D20"/>
    </row>
    <row r="21" spans="2:6" x14ac:dyDescent="0.25">
      <c r="B21"/>
      <c r="C21"/>
      <c r="D21"/>
    </row>
    <row r="22" spans="2:6" x14ac:dyDescent="0.25">
      <c r="B22"/>
      <c r="C22"/>
      <c r="D22"/>
    </row>
    <row r="23" spans="2:6" x14ac:dyDescent="0.25">
      <c r="B23"/>
      <c r="C23"/>
      <c r="D23"/>
    </row>
    <row r="24" spans="2:6" x14ac:dyDescent="0.25">
      <c r="B24"/>
      <c r="C24"/>
      <c r="D24"/>
    </row>
    <row r="25" spans="2:6" x14ac:dyDescent="0.25">
      <c r="B25"/>
      <c r="C25"/>
      <c r="D25"/>
    </row>
    <row r="26" spans="2:6" x14ac:dyDescent="0.25">
      <c r="B26"/>
      <c r="C26"/>
      <c r="D26"/>
    </row>
    <row r="27" spans="2:6" x14ac:dyDescent="0.25">
      <c r="B27"/>
      <c r="C27"/>
      <c r="D27"/>
    </row>
    <row r="28" spans="2:6" x14ac:dyDescent="0.25">
      <c r="B28"/>
      <c r="C28"/>
      <c r="D28"/>
    </row>
    <row r="29" spans="2:6" x14ac:dyDescent="0.25">
      <c r="B29"/>
      <c r="C29"/>
      <c r="D29"/>
    </row>
    <row r="30" spans="2:6" x14ac:dyDescent="0.25">
      <c r="B30" s="19"/>
      <c r="C30" s="19"/>
    </row>
    <row r="31" spans="2:6" x14ac:dyDescent="0.25">
      <c r="B31" s="19"/>
      <c r="C31" s="19"/>
    </row>
    <row r="32" spans="2:6" x14ac:dyDescent="0.25">
      <c r="B32" s="19"/>
      <c r="C32" s="19"/>
    </row>
    <row r="33" spans="2:3" x14ac:dyDescent="0.25">
      <c r="B33" s="19"/>
      <c r="C33" s="19"/>
    </row>
    <row r="34" spans="2:3" x14ac:dyDescent="0.25">
      <c r="B34" s="19"/>
      <c r="C34" s="19"/>
    </row>
    <row r="35" spans="2:3" x14ac:dyDescent="0.25">
      <c r="B35" s="19"/>
      <c r="C35" s="19"/>
    </row>
    <row r="36" spans="2:3" x14ac:dyDescent="0.25">
      <c r="B36" s="19"/>
      <c r="C36" s="19"/>
    </row>
    <row r="37" spans="2:3" x14ac:dyDescent="0.25">
      <c r="B37" s="19"/>
      <c r="C37" s="19"/>
    </row>
    <row r="38" spans="2:3" x14ac:dyDescent="0.25">
      <c r="B38" s="19"/>
      <c r="C38" s="19"/>
    </row>
    <row r="39" spans="2:3" x14ac:dyDescent="0.25">
      <c r="B39" s="19"/>
      <c r="C39" s="19"/>
    </row>
    <row r="40" spans="2:3" x14ac:dyDescent="0.25">
      <c r="B40" s="19"/>
      <c r="C40" s="19"/>
    </row>
    <row r="41" spans="2:3" x14ac:dyDescent="0.25">
      <c r="B41" s="19"/>
      <c r="C41" s="19"/>
    </row>
    <row r="42" spans="2:3" x14ac:dyDescent="0.25">
      <c r="B42" s="19"/>
      <c r="C42" s="19"/>
    </row>
    <row r="43" spans="2:3" x14ac:dyDescent="0.25">
      <c r="B43" s="19"/>
      <c r="C43" s="19"/>
    </row>
    <row r="44" spans="2:3" x14ac:dyDescent="0.25">
      <c r="B44" s="19"/>
      <c r="C44" s="19"/>
    </row>
    <row r="45" spans="2:3" x14ac:dyDescent="0.25">
      <c r="B45" s="19"/>
      <c r="C45" s="19"/>
    </row>
    <row r="46" spans="2:3" x14ac:dyDescent="0.25">
      <c r="B46" s="19"/>
      <c r="C46" s="19"/>
    </row>
    <row r="47" spans="2:3" x14ac:dyDescent="0.25">
      <c r="B47" s="19"/>
      <c r="C47" s="19"/>
    </row>
    <row r="48" spans="2:3"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sheetData>
  <phoneticPr fontId="12" type="noConversion"/>
  <dataValidations count="1">
    <dataValidation type="list" allowBlank="1" showErrorMessage="1" promptTitle="Pick an item from the drop down." sqref="K8" xr:uid="{00000000-0002-0000-1400-000000000000}">
      <formula1>"Dušan,Juraj,Júlia"</formula1>
    </dataValidation>
  </dataValidations>
  <pageMargins left="0.7" right="0.7" top="0.75" bottom="0.75" header="0.3" footer="0.3"/>
  <pageSetup paperSize="9" scale="97" orientation="portrait" r:id="rId2"/>
  <colBreaks count="3" manualBreakCount="3">
    <brk id="8" max="1048575" man="1"/>
    <brk id="18" max="1048575" man="1"/>
    <brk id="27" max="1048575" man="1"/>
  </colBreaks>
  <drawing r:id="rId3"/>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30"/>
  <sheetViews>
    <sheetView showGridLines="0" zoomScaleNormal="100" workbookViewId="0"/>
  </sheetViews>
  <sheetFormatPr defaultColWidth="9.140625" defaultRowHeight="15" x14ac:dyDescent="0.25"/>
  <cols>
    <col min="1" max="1" width="9.140625" style="13"/>
    <col min="2" max="2" width="32" style="14" bestFit="1" customWidth="1"/>
    <col min="3" max="3" width="16.5703125" style="14" bestFit="1" customWidth="1"/>
    <col min="4" max="4" width="7.5703125" style="14" bestFit="1" customWidth="1"/>
    <col min="5" max="5" width="6.140625" style="14" bestFit="1" customWidth="1"/>
    <col min="6" max="6" width="11.28515625" style="14" bestFit="1" customWidth="1"/>
    <col min="7" max="7" width="8.425781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136</v>
      </c>
    </row>
    <row r="2" spans="1:11" ht="15" customHeight="1" x14ac:dyDescent="0.25">
      <c r="A2" s="13" t="s">
        <v>61</v>
      </c>
    </row>
    <row r="3" spans="1:11" ht="15" customHeight="1" x14ac:dyDescent="0.25">
      <c r="A3" s="13" t="s">
        <v>111</v>
      </c>
    </row>
    <row r="4" spans="1:11" ht="15" customHeight="1" x14ac:dyDescent="0.3">
      <c r="A4" s="15" t="s">
        <v>6</v>
      </c>
      <c r="J4" s="2"/>
    </row>
    <row r="5" spans="1:11" ht="15" customHeight="1" x14ac:dyDescent="0.3">
      <c r="A5" s="15"/>
      <c r="J5" s="2" t="str">
        <f>IF(AND(B$14="Jeseň",$C$17=3220),"Dobrá práca. Umiestnite pole druhé"," ")</f>
        <v xml:space="preserve"> </v>
      </c>
      <c r="K5" s="2"/>
    </row>
    <row r="6" spans="1:11" ht="15" customHeight="1" x14ac:dyDescent="0.3">
      <c r="J6" s="2" t="str">
        <f>IF(AND(B$14="Jeseň",$C$17=3220),"pole riadka. Teraz sa posuňte nadol"," ")</f>
        <v xml:space="preserve"> </v>
      </c>
      <c r="K6" s="2"/>
    </row>
    <row r="7" spans="1:11" ht="15" customHeight="1" x14ac:dyDescent="0.3">
      <c r="J7" s="2" t="str">
        <f>IF(AND(B$14="Jeseň",$C$17=3220),"a kliknite na položku Ďalej."," ")</f>
        <v xml:space="preserve"> </v>
      </c>
      <c r="K7" s="2"/>
    </row>
    <row r="8" spans="1:11" ht="15" customHeight="1" x14ac:dyDescent="0.25"/>
    <row r="9" spans="1:11" ht="15" customHeight="1" x14ac:dyDescent="0.25"/>
    <row r="10" spans="1:11" ht="15" customHeight="1" x14ac:dyDescent="0.25"/>
    <row r="11" spans="1:11" ht="15" customHeight="1" x14ac:dyDescent="0.25"/>
    <row r="12" spans="1:11" ht="15" customHeight="1" x14ac:dyDescent="0.25"/>
    <row r="13" spans="1:11" ht="15" customHeight="1" x14ac:dyDescent="0.25">
      <c r="B13" t="s">
        <v>109</v>
      </c>
      <c r="C13"/>
    </row>
    <row r="14" spans="1:11" x14ac:dyDescent="0.25">
      <c r="B14" s="57">
        <v>17758</v>
      </c>
      <c r="C14"/>
    </row>
    <row r="15" spans="1:11" x14ac:dyDescent="0.25">
      <c r="B15"/>
      <c r="C15"/>
    </row>
    <row r="16" spans="1:11" x14ac:dyDescent="0.25">
      <c r="B16"/>
      <c r="C16"/>
    </row>
    <row r="17" spans="2:3" x14ac:dyDescent="0.25">
      <c r="B17"/>
      <c r="C17"/>
    </row>
    <row r="18" spans="2:3" x14ac:dyDescent="0.25">
      <c r="B18"/>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row r="30" spans="2:3" x14ac:dyDescent="0.25">
      <c r="B30"/>
      <c r="C30"/>
    </row>
  </sheetData>
  <phoneticPr fontId="12" type="noConversion"/>
  <pageMargins left="0.7" right="0.7" top="0.75" bottom="0.75" header="0.3" footer="0.3"/>
  <pageSetup paperSize="9" scale="85" orientation="portrait" r:id="rId2"/>
  <colBreaks count="2" manualBreakCount="2">
    <brk id="9" max="1048575" man="1"/>
    <brk id="18" max="1048575" man="1"/>
  </colBreaks>
  <drawing r:id="rId3"/>
</worksheet>
</file>

<file path=xl/worksheets/sheet23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4"/>
  <sheetViews>
    <sheetView showGridLines="0" zoomScaleNormal="100" workbookViewId="0"/>
  </sheetViews>
  <sheetFormatPr defaultColWidth="9.140625" defaultRowHeight="15" x14ac:dyDescent="0.25"/>
  <cols>
    <col min="1" max="1" width="9.140625" style="13"/>
    <col min="2" max="2" width="32" style="14" bestFit="1" customWidth="1"/>
    <col min="3" max="3" width="16.5703125" style="14" bestFit="1" customWidth="1"/>
    <col min="4" max="4" width="6.5703125" style="14" bestFit="1" customWidth="1"/>
    <col min="5" max="5" width="8.42578125" style="14" bestFit="1" customWidth="1"/>
    <col min="6" max="6" width="7.28515625" style="14" bestFit="1" customWidth="1"/>
    <col min="7" max="7" width="11.285156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137</v>
      </c>
    </row>
    <row r="2" spans="1:11" ht="15" customHeight="1" x14ac:dyDescent="0.25">
      <c r="A2" s="13" t="s">
        <v>61</v>
      </c>
    </row>
    <row r="3" spans="1:11" ht="15" customHeight="1" x14ac:dyDescent="0.25">
      <c r="A3" s="13" t="s">
        <v>112</v>
      </c>
    </row>
    <row r="4" spans="1:11" ht="15" customHeight="1" x14ac:dyDescent="0.3">
      <c r="A4" s="15" t="s">
        <v>6</v>
      </c>
      <c r="J4" s="2" t="str">
        <f>IF(AND($B$15="Banány",$G$28=1000),"Dobrá práca. Umiestnili ste"," ")</f>
        <v xml:space="preserve"> </v>
      </c>
    </row>
    <row r="5" spans="1:11" ht="15" customHeight="1" x14ac:dyDescent="0.3">
      <c r="A5" s="15"/>
      <c r="J5" s="2" t="str">
        <f>IF(AND($B$15="Banány",$G$28=1000),"pole riadka vľavo a pole"," ")</f>
        <v xml:space="preserve"> </v>
      </c>
      <c r="K5" s="2"/>
    </row>
    <row r="6" spans="1:11" ht="15" customHeight="1" x14ac:dyDescent="0.3">
      <c r="J6" s="2" t="str">
        <f>IF(AND($B$15="Banány",$G$28=1000),"stĺpca obsahuje štyri nové"," ")</f>
        <v xml:space="preserve"> </v>
      </c>
      <c r="K6" s="2"/>
    </row>
    <row r="7" spans="1:11" ht="15" customHeight="1" x14ac:dyDescent="0.3">
      <c r="J7" s="2" t="str">
        <f>IF(AND($B$15="Banány",$G$28=1000),"stĺpce. Posuňte sa nadol"," ")</f>
        <v xml:space="preserve"> </v>
      </c>
      <c r="K7" s="2"/>
    </row>
    <row r="8" spans="1:11" ht="15" customHeight="1" x14ac:dyDescent="0.3">
      <c r="J8" s="2" t="str">
        <f>IF(AND($B$15="Banány",$G$28=1000),"a kliknite na položku Ďalej…"," ")</f>
        <v xml:space="preserve"> </v>
      </c>
    </row>
    <row r="9" spans="1:11" ht="15" customHeight="1" x14ac:dyDescent="0.25"/>
    <row r="10" spans="1:11" ht="15" customHeight="1" x14ac:dyDescent="0.25"/>
    <row r="11" spans="1:11" ht="15" customHeight="1" x14ac:dyDescent="0.25"/>
    <row r="12" spans="1:11" ht="15" customHeight="1" x14ac:dyDescent="0.25"/>
    <row r="13" spans="1:11" ht="15" customHeight="1" x14ac:dyDescent="0.25">
      <c r="B13" t="s">
        <v>123</v>
      </c>
      <c r="C13"/>
      <c r="D13"/>
      <c r="E13"/>
      <c r="F13"/>
      <c r="G13"/>
    </row>
    <row r="14" spans="1:11" ht="15" customHeight="1" x14ac:dyDescent="0.25">
      <c r="B14" s="57">
        <v>17758</v>
      </c>
      <c r="C14"/>
      <c r="D14"/>
      <c r="E14"/>
      <c r="F14"/>
      <c r="G14"/>
    </row>
    <row r="15" spans="1:11" ht="15" customHeight="1" x14ac:dyDescent="0.25">
      <c r="B15"/>
      <c r="C15"/>
      <c r="D15"/>
      <c r="E15"/>
      <c r="F15"/>
      <c r="G15"/>
    </row>
    <row r="16" spans="1:11" ht="15" customHeight="1" x14ac:dyDescent="0.25">
      <c r="B16"/>
      <c r="C16"/>
      <c r="D16"/>
      <c r="E16"/>
      <c r="F16"/>
      <c r="G16"/>
    </row>
    <row r="17" spans="2:7" ht="15" customHeight="1" x14ac:dyDescent="0.25">
      <c r="B17"/>
      <c r="C17"/>
      <c r="D17"/>
      <c r="E17"/>
      <c r="F17"/>
      <c r="G17"/>
    </row>
    <row r="18" spans="2:7" ht="15" customHeight="1"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row>
    <row r="31" spans="2:7" x14ac:dyDescent="0.25">
      <c r="B31"/>
      <c r="C31"/>
    </row>
    <row r="32" spans="2:7" x14ac:dyDescent="0.25">
      <c r="B32"/>
      <c r="C32"/>
    </row>
    <row r="33" spans="2:3" x14ac:dyDescent="0.25">
      <c r="B33"/>
      <c r="C33"/>
    </row>
    <row r="34" spans="2:3" x14ac:dyDescent="0.25">
      <c r="B34"/>
      <c r="C34"/>
    </row>
  </sheetData>
  <phoneticPr fontId="12" type="noConversion"/>
  <pageMargins left="0.7" right="0.7" top="0.75" bottom="0.75" header="0.3" footer="0.3"/>
  <pageSetup paperSize="9" scale="85" orientation="portrait" r:id="rId2"/>
  <colBreaks count="2" manualBreakCount="2">
    <brk id="9" max="1048575" man="1"/>
    <brk id="18" max="1048575" man="1"/>
  </colBreaks>
  <drawing r:id="rId3"/>
</worksheet>
</file>

<file path=xl/worksheets/sheet2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T78"/>
  <sheetViews>
    <sheetView showGridLines="0" zoomScaleNormal="100" workbookViewId="0"/>
  </sheetViews>
  <sheetFormatPr defaultColWidth="9.140625" defaultRowHeight="15" x14ac:dyDescent="0.25"/>
  <cols>
    <col min="1" max="1" width="9.140625" style="13"/>
    <col min="2" max="2" width="32" style="14" bestFit="1" customWidth="1"/>
    <col min="3" max="3" width="19.28515625" style="14" bestFit="1" customWidth="1"/>
    <col min="4" max="6" width="10.7109375" style="14" customWidth="1"/>
    <col min="7" max="7" width="22.140625" style="14" bestFit="1" customWidth="1"/>
    <col min="8" max="11" width="10.7109375" style="14" customWidth="1"/>
    <col min="12" max="12" width="20.5703125" style="14" bestFit="1" customWidth="1"/>
    <col min="13" max="16" width="10.7109375" style="14" customWidth="1"/>
    <col min="17" max="17" width="20.7109375" style="14" bestFit="1" customWidth="1"/>
    <col min="18" max="18" width="13.28515625" style="14" bestFit="1" customWidth="1"/>
    <col min="19" max="19" width="10.140625" style="14" bestFit="1" customWidth="1"/>
    <col min="20" max="59" width="9.140625" style="14" customWidth="1"/>
    <col min="60" max="60" width="9.140625" style="14"/>
    <col min="61" max="66" width="9.140625" style="14" customWidth="1"/>
    <col min="67" max="16384" width="9.140625" style="14"/>
  </cols>
  <sheetData>
    <row r="1" spans="1:20" ht="15" customHeight="1" x14ac:dyDescent="0.25">
      <c r="A1" s="28" t="s">
        <v>138</v>
      </c>
    </row>
    <row r="2" spans="1:20" ht="15" customHeight="1" x14ac:dyDescent="0.25">
      <c r="A2" s="13" t="s">
        <v>61</v>
      </c>
    </row>
    <row r="3" spans="1:20" ht="15" customHeight="1" x14ac:dyDescent="0.25">
      <c r="A3" s="13" t="s">
        <v>113</v>
      </c>
    </row>
    <row r="4" spans="1:20" ht="15" customHeight="1" x14ac:dyDescent="0.25">
      <c r="A4" s="15" t="s">
        <v>6</v>
      </c>
    </row>
    <row r="5" spans="1:20" ht="15" customHeight="1" x14ac:dyDescent="0.3">
      <c r="A5" s="15"/>
      <c r="G5" s="2" t="str">
        <f>IF(AND($B$14="Dušan",$C$14=5036),"Dobrá práca. Teraz sú údaje"," ")</f>
        <v xml:space="preserve"> </v>
      </c>
      <c r="J5" s="2"/>
    </row>
    <row r="6" spans="1:20" ht="15" customHeight="1" x14ac:dyDescent="0.3">
      <c r="G6" s="2" t="str">
        <f>IF(AND($B$14="Dušan",$C$14=5036),"prehľadnejšie. Posuňte sa nadol"," ")</f>
        <v xml:space="preserve"> </v>
      </c>
      <c r="J6" s="2"/>
    </row>
    <row r="7" spans="1:20" ht="15" customHeight="1" x14ac:dyDescent="0.3">
      <c r="G7" s="2" t="str">
        <f>IF(AND($B$14="Dušan",$C$14=5036),"a kliknite na položku Ďalej…"," ")</f>
        <v xml:space="preserve"> </v>
      </c>
      <c r="J7" s="2"/>
    </row>
    <row r="8" spans="1:20" ht="15" customHeight="1" x14ac:dyDescent="0.25"/>
    <row r="9" spans="1:20" ht="15" customHeight="1" x14ac:dyDescent="0.25"/>
    <row r="10" spans="1:20" ht="15" customHeight="1" x14ac:dyDescent="0.25"/>
    <row r="11" spans="1:20" ht="15" customHeight="1" x14ac:dyDescent="0.25"/>
    <row r="12" spans="1:20" ht="15" customHeight="1" x14ac:dyDescent="0.25"/>
    <row r="13" spans="1:20" ht="15" customHeight="1" x14ac:dyDescent="0.25">
      <c r="B13"/>
      <c r="C13" s="3" t="s">
        <v>143</v>
      </c>
      <c r="D13"/>
      <c r="E13"/>
      <c r="F13"/>
      <c r="G13"/>
      <c r="H13"/>
      <c r="I13"/>
      <c r="J13"/>
      <c r="K13"/>
      <c r="L13"/>
      <c r="M13"/>
      <c r="N13"/>
      <c r="O13"/>
      <c r="P13"/>
      <c r="Q13"/>
      <c r="R13"/>
      <c r="S13"/>
      <c r="T13"/>
    </row>
    <row r="14" spans="1:20" ht="15" customHeight="1" x14ac:dyDescent="0.25">
      <c r="B14"/>
      <c r="C14" t="s">
        <v>90</v>
      </c>
      <c r="D14"/>
      <c r="E14"/>
      <c r="F14"/>
      <c r="G14" t="s">
        <v>148</v>
      </c>
      <c r="H14" t="s">
        <v>89</v>
      </c>
      <c r="I14"/>
      <c r="J14"/>
      <c r="K14"/>
      <c r="L14" t="s">
        <v>149</v>
      </c>
      <c r="M14" t="s">
        <v>88</v>
      </c>
      <c r="N14"/>
      <c r="O14"/>
      <c r="P14"/>
      <c r="Q14" t="s">
        <v>150</v>
      </c>
      <c r="R14" t="s">
        <v>146</v>
      </c>
      <c r="S14"/>
      <c r="T14"/>
    </row>
    <row r="15" spans="1:20" ht="15" customHeight="1" x14ac:dyDescent="0.25">
      <c r="B15"/>
      <c r="C15" t="s">
        <v>82</v>
      </c>
      <c r="D15" t="s">
        <v>80</v>
      </c>
      <c r="E15" t="s">
        <v>81</v>
      </c>
      <c r="F15" t="s">
        <v>79</v>
      </c>
      <c r="G15"/>
      <c r="H15" t="s">
        <v>82</v>
      </c>
      <c r="I15" t="s">
        <v>80</v>
      </c>
      <c r="J15" t="s">
        <v>81</v>
      </c>
      <c r="K15" t="s">
        <v>79</v>
      </c>
      <c r="L15"/>
      <c r="M15" t="s">
        <v>82</v>
      </c>
      <c r="N15" t="s">
        <v>80</v>
      </c>
      <c r="O15" t="s">
        <v>81</v>
      </c>
      <c r="P15" t="s">
        <v>79</v>
      </c>
      <c r="Q15"/>
      <c r="R15"/>
      <c r="S15"/>
      <c r="T15"/>
    </row>
    <row r="16" spans="1:20" ht="15" customHeight="1" x14ac:dyDescent="0.25">
      <c r="B16" t="s">
        <v>123</v>
      </c>
      <c r="C16" s="57">
        <v>933</v>
      </c>
      <c r="D16" s="57">
        <v>1320</v>
      </c>
      <c r="E16" s="57">
        <v>1133</v>
      </c>
      <c r="F16" s="57">
        <v>1650</v>
      </c>
      <c r="G16" s="57">
        <v>5036</v>
      </c>
      <c r="H16" s="57">
        <v>3220</v>
      </c>
      <c r="I16" s="57">
        <v>2400</v>
      </c>
      <c r="J16" s="57">
        <v>1260</v>
      </c>
      <c r="K16" s="57">
        <v>1420</v>
      </c>
      <c r="L16" s="57">
        <v>8300</v>
      </c>
      <c r="M16" s="57">
        <v>1272</v>
      </c>
      <c r="N16" s="57">
        <v>1040</v>
      </c>
      <c r="O16" s="57">
        <v>1080</v>
      </c>
      <c r="P16" s="57">
        <v>1030</v>
      </c>
      <c r="Q16" s="57">
        <v>4422</v>
      </c>
      <c r="R16" s="57">
        <v>17758</v>
      </c>
      <c r="S16"/>
      <c r="T16"/>
    </row>
    <row r="17" spans="2:7" ht="15" customHeight="1" x14ac:dyDescent="0.25">
      <c r="B17"/>
      <c r="C17"/>
      <c r="D17"/>
      <c r="E17"/>
      <c r="F17"/>
      <c r="G17" s="19"/>
    </row>
    <row r="18" spans="2:7" ht="15" customHeight="1" x14ac:dyDescent="0.25">
      <c r="B18"/>
      <c r="C18"/>
      <c r="D18"/>
      <c r="E18"/>
      <c r="F18"/>
      <c r="G18" s="19"/>
    </row>
    <row r="19" spans="2:7" ht="15" customHeight="1" x14ac:dyDescent="0.25">
      <c r="B19"/>
      <c r="C19"/>
      <c r="D19"/>
      <c r="E19"/>
      <c r="F19"/>
    </row>
    <row r="20" spans="2:7" ht="15" customHeight="1" x14ac:dyDescent="0.25">
      <c r="B20"/>
      <c r="C20"/>
      <c r="D20"/>
    </row>
    <row r="21" spans="2:7" ht="15" customHeight="1" x14ac:dyDescent="0.25">
      <c r="B21"/>
      <c r="C21"/>
      <c r="D21"/>
    </row>
    <row r="22" spans="2:7" ht="15" customHeight="1" x14ac:dyDescent="0.25">
      <c r="B22"/>
      <c r="C22"/>
      <c r="D22"/>
    </row>
    <row r="23" spans="2:7" ht="15" customHeight="1" x14ac:dyDescent="0.25">
      <c r="B23"/>
      <c r="C23"/>
      <c r="D23"/>
    </row>
    <row r="24" spans="2:7" ht="15" customHeight="1" x14ac:dyDescent="0.25">
      <c r="B24"/>
      <c r="C24"/>
      <c r="D24"/>
    </row>
    <row r="25" spans="2:7" ht="15" customHeight="1" x14ac:dyDescent="0.25">
      <c r="B25"/>
      <c r="C25"/>
      <c r="D25"/>
    </row>
    <row r="26" spans="2:7" ht="15" customHeight="1" x14ac:dyDescent="0.25">
      <c r="B26"/>
      <c r="C26"/>
      <c r="D26"/>
    </row>
    <row r="27" spans="2:7" ht="15" customHeight="1" x14ac:dyDescent="0.25">
      <c r="B27"/>
      <c r="C27"/>
      <c r="D27"/>
    </row>
    <row r="28" spans="2:7" ht="15" customHeight="1" x14ac:dyDescent="0.25">
      <c r="B28"/>
      <c r="C28"/>
      <c r="D28"/>
    </row>
    <row r="29" spans="2:7" ht="15" customHeight="1" x14ac:dyDescent="0.25">
      <c r="B29"/>
      <c r="C29"/>
      <c r="D29"/>
    </row>
    <row r="30" spans="2:7" ht="15" customHeight="1" x14ac:dyDescent="0.25">
      <c r="B30"/>
      <c r="C30"/>
      <c r="D30"/>
    </row>
    <row r="31" spans="2:7" ht="15" customHeight="1" x14ac:dyDescent="0.25">
      <c r="B31"/>
    </row>
    <row r="32" spans="2:7" ht="15" customHeight="1" x14ac:dyDescent="0.25">
      <c r="B32"/>
    </row>
    <row r="33" spans="2:2" ht="15" customHeight="1"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sheetData>
  <phoneticPr fontId="12" type="noConversion"/>
  <pageMargins left="0.7" right="0.7" top="0.75" bottom="0.75" header="0.3" footer="0.3"/>
  <pageSetup paperSize="9" scale="77" orientation="portrait" r:id="rId2"/>
  <colBreaks count="2" manualBreakCount="2">
    <brk id="7" max="1048575" man="1"/>
    <brk id="15" max="1048575" man="1"/>
  </colBreaks>
  <drawing r:id="rId3"/>
</worksheet>
</file>

<file path=xl/worksheets/sheet25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I92"/>
  <sheetViews>
    <sheetView showGridLines="0" zoomScaleNormal="100" workbookViewId="0"/>
  </sheetViews>
  <sheetFormatPr defaultColWidth="9.140625" defaultRowHeight="15" x14ac:dyDescent="0.25"/>
  <cols>
    <col min="1" max="1" width="9.140625" style="13"/>
    <col min="2" max="2" width="32" style="14" bestFit="1" customWidth="1"/>
    <col min="3" max="6" width="10.7109375" style="14" customWidth="1"/>
    <col min="7" max="7" width="7.5703125" style="14" customWidth="1"/>
    <col min="8" max="8" width="3.5703125" style="14" customWidth="1"/>
    <col min="9" max="9" width="16.85546875" style="14" bestFit="1" customWidth="1"/>
    <col min="10" max="14" width="10.7109375" style="14"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20" width="11.42578125" style="14" bestFit="1" customWidth="1"/>
    <col min="21" max="21" width="10.85546875" style="14" bestFit="1" customWidth="1"/>
    <col min="22" max="22" width="13.140625" style="14" bestFit="1" customWidth="1"/>
    <col min="23" max="23" width="7.5703125" style="14" bestFit="1" customWidth="1"/>
    <col min="24" max="24" width="6.140625" style="14" bestFit="1" customWidth="1"/>
    <col min="25" max="25" width="13.42578125" style="14" bestFit="1" customWidth="1"/>
    <col min="26" max="26" width="16.28515625" style="14" bestFit="1" customWidth="1"/>
    <col min="27" max="27" width="12.140625" style="14" bestFit="1" customWidth="1"/>
    <col min="28" max="28" width="7.5703125" style="14" bestFit="1" customWidth="1"/>
    <col min="29" max="29" width="6.140625" style="14" bestFit="1" customWidth="1"/>
    <col min="30" max="30" width="12.140625" style="14" bestFit="1" customWidth="1"/>
    <col min="31" max="31" width="15.28515625" style="14" bestFit="1" customWidth="1"/>
    <col min="32" max="32" width="10.28515625" style="14" bestFit="1" customWidth="1"/>
    <col min="33" max="33" width="7.5703125" style="14" bestFit="1" customWidth="1"/>
    <col min="34" max="34" width="6.140625" style="14" bestFit="1" customWidth="1"/>
    <col min="35" max="35" width="13.42578125" style="14" bestFit="1" customWidth="1"/>
    <col min="36" max="36" width="12.140625" style="14" bestFit="1" customWidth="1"/>
    <col min="37" max="37" width="9.42578125" style="14" bestFit="1" customWidth="1"/>
    <col min="38" max="38" width="7.5703125" style="14" bestFit="1" customWidth="1"/>
    <col min="39" max="39" width="6.140625" style="14" bestFit="1" customWidth="1"/>
    <col min="40" max="40" width="11.42578125" style="14" bestFit="1" customWidth="1"/>
    <col min="41" max="41" width="12.42578125" style="14" bestFit="1" customWidth="1"/>
    <col min="42" max="42" width="10.140625" style="14" bestFit="1" customWidth="1"/>
    <col min="43" max="43" width="7.5703125" style="14" bestFit="1" customWidth="1"/>
    <col min="44" max="44" width="6.140625" style="14" bestFit="1" customWidth="1"/>
    <col min="45" max="45" width="9" style="14" bestFit="1" customWidth="1"/>
    <col min="46" max="46" width="9.140625" style="14" bestFit="1" customWidth="1"/>
    <col min="47" max="47" width="7.5703125" style="14" bestFit="1" customWidth="1"/>
    <col min="48" max="48" width="6.140625" style="14" bestFit="1" customWidth="1"/>
    <col min="49" max="49" width="12.140625" style="14" bestFit="1" customWidth="1"/>
    <col min="50" max="50" width="13.28515625" style="14" bestFit="1" customWidth="1"/>
    <col min="51" max="51" width="10.7109375" style="14" bestFit="1" customWidth="1"/>
    <col min="52" max="52" width="7.5703125" style="14" bestFit="1" customWidth="1"/>
    <col min="53" max="53" width="6.140625" style="14" bestFit="1" customWidth="1"/>
    <col min="54" max="54" width="11.42578125" style="14" bestFit="1" customWidth="1"/>
    <col min="55" max="55" width="13.85546875" style="14" bestFit="1" customWidth="1"/>
    <col min="56" max="56" width="11.5703125" style="14" bestFit="1" customWidth="1"/>
    <col min="57" max="57" width="7.5703125" style="14" bestFit="1" customWidth="1"/>
    <col min="58" max="58" width="6.140625" style="14" bestFit="1" customWidth="1"/>
    <col min="59" max="59" width="13.42578125" style="14" bestFit="1" customWidth="1"/>
    <col min="60" max="60" width="14.7109375" style="14" bestFit="1" customWidth="1"/>
    <col min="61" max="61" width="10.7109375" style="14" bestFit="1" customWidth="1"/>
    <col min="62" max="62" width="7.5703125" style="14" bestFit="1" customWidth="1"/>
    <col min="63" max="63" width="6.140625" style="14" bestFit="1" customWidth="1"/>
    <col min="64" max="64" width="11.42578125" style="14" bestFit="1" customWidth="1"/>
    <col min="65" max="65" width="13.85546875" style="14" bestFit="1" customWidth="1"/>
    <col min="66" max="66" width="9.140625" style="14" bestFit="1" customWidth="1"/>
    <col min="67" max="67" width="7.5703125" style="14" bestFit="1" customWidth="1"/>
    <col min="68" max="68" width="6.140625" style="14" bestFit="1" customWidth="1"/>
    <col min="69" max="69" width="9" style="14" bestFit="1" customWidth="1"/>
    <col min="70" max="70" width="12.140625" style="14" bestFit="1" customWidth="1"/>
    <col min="71" max="71" width="14.140625" style="14" bestFit="1" customWidth="1"/>
    <col min="72" max="72" width="7.5703125" style="14" bestFit="1" customWidth="1"/>
    <col min="73" max="73" width="6.140625" style="14" bestFit="1" customWidth="1"/>
    <col min="74" max="74" width="13.42578125" style="14" bestFit="1" customWidth="1"/>
    <col min="75" max="75" width="17.42578125" style="14" bestFit="1" customWidth="1"/>
    <col min="76" max="76" width="10.140625" style="14" bestFit="1" customWidth="1"/>
    <col min="77" max="77" width="7.5703125" style="14" bestFit="1" customWidth="1"/>
    <col min="78" max="78" width="6.140625" style="14" bestFit="1" customWidth="1"/>
    <col min="79" max="79" width="9" style="14" bestFit="1" customWidth="1"/>
    <col min="80" max="80" width="13.28515625" style="14" bestFit="1" customWidth="1"/>
    <col min="81" max="81" width="11.28515625" style="14" bestFit="1" customWidth="1"/>
    <col min="82" max="16384" width="9.140625" style="14"/>
  </cols>
  <sheetData>
    <row r="1" spans="1:9" ht="15" customHeight="1" x14ac:dyDescent="0.25">
      <c r="A1" s="25" t="s">
        <v>137</v>
      </c>
    </row>
    <row r="2" spans="1:9" ht="15" customHeight="1" x14ac:dyDescent="0.25">
      <c r="A2" s="13" t="s">
        <v>61</v>
      </c>
    </row>
    <row r="3" spans="1:9" ht="15" customHeight="1" x14ac:dyDescent="0.25">
      <c r="A3" s="13" t="s">
        <v>114</v>
      </c>
    </row>
    <row r="4" spans="1:9" ht="15" customHeight="1" x14ac:dyDescent="0.25">
      <c r="A4" s="13" t="s">
        <v>115</v>
      </c>
    </row>
    <row r="5" spans="1:9" ht="15" customHeight="1" x14ac:dyDescent="0.25">
      <c r="A5" s="15" t="s">
        <v>6</v>
      </c>
    </row>
    <row r="6" spans="1:9" ht="15" customHeight="1" x14ac:dyDescent="0.25">
      <c r="A6" s="15"/>
    </row>
    <row r="7" spans="1:9" ht="15" customHeight="1" x14ac:dyDescent="0.3">
      <c r="B7" s="2"/>
      <c r="D7" s="2"/>
    </row>
    <row r="8" spans="1:9" ht="15" customHeight="1" x14ac:dyDescent="0.25">
      <c r="I8" s="26" t="s">
        <v>110</v>
      </c>
    </row>
    <row r="9" spans="1:9" ht="15" customHeight="1" x14ac:dyDescent="0.25">
      <c r="I9" s="27"/>
    </row>
    <row r="10" spans="1:9" ht="15" customHeight="1" x14ac:dyDescent="0.3">
      <c r="I10" s="2" t="str">
        <f>IF($I$9=400,"Máte pravdu.",IF($I$9=530,"Skúste to znova...",IF($I$9=123,"Nie tak úplne..."," ")))</f>
        <v xml:space="preserve"> </v>
      </c>
    </row>
    <row r="11" spans="1:9" ht="15" customHeight="1" x14ac:dyDescent="0.25"/>
    <row r="12" spans="1:9" ht="15" customHeight="1" x14ac:dyDescent="0.25"/>
    <row r="13" spans="1:9" ht="15" customHeight="1" x14ac:dyDescent="0.25">
      <c r="B13" t="s">
        <v>123</v>
      </c>
      <c r="C13"/>
      <c r="D13"/>
      <c r="E13" s="19"/>
      <c r="F13" s="19"/>
    </row>
    <row r="14" spans="1:9" ht="15" customHeight="1" x14ac:dyDescent="0.25">
      <c r="B14" s="57">
        <v>17758</v>
      </c>
      <c r="C14"/>
      <c r="D14"/>
      <c r="E14" s="19"/>
      <c r="F14" s="19"/>
    </row>
    <row r="15" spans="1:9" ht="15" customHeight="1" x14ac:dyDescent="0.25">
      <c r="B15"/>
      <c r="C15"/>
      <c r="D15"/>
      <c r="E15" s="19"/>
      <c r="F15" s="19"/>
    </row>
    <row r="16" spans="1:9" ht="15" customHeight="1" x14ac:dyDescent="0.25">
      <c r="B16"/>
      <c r="C16"/>
      <c r="D16"/>
      <c r="E16" s="19"/>
      <c r="F16" s="19"/>
    </row>
    <row r="17" spans="2:6" ht="15" customHeight="1" x14ac:dyDescent="0.25">
      <c r="B17"/>
      <c r="C17"/>
      <c r="D17"/>
      <c r="E17" s="19"/>
      <c r="F17" s="19"/>
    </row>
    <row r="18" spans="2:6" ht="15" customHeight="1" x14ac:dyDescent="0.25">
      <c r="B18"/>
      <c r="C18"/>
      <c r="D18"/>
      <c r="E18" s="19"/>
      <c r="F18" s="19"/>
    </row>
    <row r="19" spans="2:6" ht="15" customHeight="1" x14ac:dyDescent="0.25">
      <c r="B19"/>
      <c r="C19"/>
      <c r="D19"/>
      <c r="E19" s="19"/>
      <c r="F19" s="19"/>
    </row>
    <row r="20" spans="2:6" ht="15" customHeight="1" x14ac:dyDescent="0.25">
      <c r="B20"/>
      <c r="C20"/>
      <c r="D20"/>
      <c r="E20" s="19"/>
      <c r="F20" s="19"/>
    </row>
    <row r="21" spans="2:6" ht="15" customHeight="1" x14ac:dyDescent="0.25">
      <c r="B21"/>
      <c r="C21"/>
      <c r="D21"/>
      <c r="E21" s="19"/>
      <c r="F21" s="19"/>
    </row>
    <row r="22" spans="2:6" ht="15" customHeight="1" x14ac:dyDescent="0.25">
      <c r="B22"/>
      <c r="C22"/>
      <c r="D22"/>
      <c r="E22" s="19"/>
      <c r="F22" s="19"/>
    </row>
    <row r="23" spans="2:6" ht="15" customHeight="1" x14ac:dyDescent="0.25">
      <c r="B23"/>
      <c r="C23"/>
      <c r="D23"/>
      <c r="E23" s="19"/>
      <c r="F23" s="19"/>
    </row>
    <row r="24" spans="2:6" ht="15" customHeight="1" x14ac:dyDescent="0.25">
      <c r="B24"/>
      <c r="C24"/>
      <c r="D24"/>
      <c r="E24" s="19"/>
      <c r="F24" s="19"/>
    </row>
    <row r="25" spans="2:6" ht="15" customHeight="1" x14ac:dyDescent="0.25">
      <c r="B25"/>
      <c r="C25"/>
      <c r="D25"/>
      <c r="E25" s="19"/>
      <c r="F25" s="19"/>
    </row>
    <row r="26" spans="2:6" ht="15" customHeight="1" x14ac:dyDescent="0.25">
      <c r="B26"/>
      <c r="C26"/>
      <c r="D26"/>
      <c r="E26" s="19"/>
      <c r="F26" s="19"/>
    </row>
    <row r="27" spans="2:6" ht="15" customHeight="1" x14ac:dyDescent="0.25">
      <c r="B27"/>
      <c r="C27"/>
      <c r="D27"/>
      <c r="E27" s="19"/>
      <c r="F27" s="19"/>
    </row>
    <row r="28" spans="2:6" ht="15" customHeight="1" x14ac:dyDescent="0.25">
      <c r="B28"/>
      <c r="C28"/>
      <c r="D28"/>
      <c r="E28" s="19"/>
      <c r="F28" s="19"/>
    </row>
    <row r="29" spans="2:6" ht="15" customHeight="1" x14ac:dyDescent="0.25">
      <c r="B29"/>
      <c r="C29"/>
      <c r="D29"/>
      <c r="E29" s="19"/>
      <c r="F29" s="19"/>
    </row>
    <row r="30" spans="2:6" ht="15" customHeight="1" x14ac:dyDescent="0.25">
      <c r="B30"/>
      <c r="C30"/>
      <c r="D30"/>
      <c r="E30" s="19"/>
      <c r="F30" s="19"/>
    </row>
    <row r="31" spans="2:6" ht="15" customHeight="1" x14ac:dyDescent="0.25">
      <c r="B31" s="19"/>
      <c r="C31" s="19"/>
      <c r="D31" s="19"/>
      <c r="E31" s="19"/>
      <c r="F31" s="19"/>
    </row>
    <row r="32" spans="2:6" ht="15" customHeight="1" x14ac:dyDescent="0.25">
      <c r="B32" s="19"/>
      <c r="C32" s="19"/>
      <c r="D32" s="19"/>
      <c r="E32" s="19"/>
      <c r="F32" s="19"/>
    </row>
    <row r="33" spans="2:6" ht="15" customHeight="1" x14ac:dyDescent="0.25">
      <c r="B33" s="19"/>
      <c r="C33" s="19"/>
      <c r="D33" s="19"/>
      <c r="E33" s="19"/>
      <c r="F33" s="19"/>
    </row>
    <row r="34" spans="2:6" ht="15" customHeight="1" x14ac:dyDescent="0.25">
      <c r="B34" s="19"/>
      <c r="C34" s="19"/>
      <c r="D34" s="19"/>
      <c r="E34" s="19"/>
      <c r="F34" s="19"/>
    </row>
    <row r="35" spans="2:6" ht="15" customHeight="1" x14ac:dyDescent="0.25">
      <c r="B35" s="19"/>
      <c r="C35" s="19"/>
      <c r="D35" s="19"/>
      <c r="E35" s="19"/>
      <c r="F35" s="19"/>
    </row>
    <row r="36" spans="2:6" ht="15" customHeight="1" x14ac:dyDescent="0.25">
      <c r="B36" s="19"/>
      <c r="C36" s="19"/>
    </row>
    <row r="37" spans="2:6" ht="15" customHeight="1" x14ac:dyDescent="0.25">
      <c r="B37" s="19"/>
      <c r="C37" s="19"/>
    </row>
    <row r="38" spans="2:6" ht="15" customHeight="1" x14ac:dyDescent="0.25">
      <c r="B38" s="19"/>
      <c r="C38" s="19"/>
    </row>
    <row r="39" spans="2:6" x14ac:dyDescent="0.25">
      <c r="B39" s="19"/>
      <c r="C39" s="19"/>
    </row>
    <row r="40" spans="2:6" x14ac:dyDescent="0.25">
      <c r="B40" s="19"/>
      <c r="C40" s="19"/>
    </row>
    <row r="41" spans="2:6" x14ac:dyDescent="0.25">
      <c r="B41" s="19"/>
      <c r="C41" s="19"/>
    </row>
    <row r="42" spans="2:6" x14ac:dyDescent="0.25">
      <c r="B42" s="19"/>
      <c r="C42" s="19"/>
    </row>
    <row r="43" spans="2:6" x14ac:dyDescent="0.25">
      <c r="B43" s="19"/>
      <c r="C43" s="19"/>
    </row>
    <row r="44" spans="2:6" x14ac:dyDescent="0.25">
      <c r="B44" s="19"/>
      <c r="C44" s="19"/>
    </row>
    <row r="45" spans="2:6" x14ac:dyDescent="0.25">
      <c r="B45" s="19"/>
      <c r="C45" s="19"/>
    </row>
    <row r="46" spans="2:6" x14ac:dyDescent="0.25">
      <c r="B46" s="19"/>
      <c r="C46" s="19"/>
    </row>
    <row r="47" spans="2:6" x14ac:dyDescent="0.25">
      <c r="B47" s="19"/>
      <c r="C47" s="19"/>
    </row>
    <row r="48" spans="2:6"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row r="78" spans="2:3" x14ac:dyDescent="0.25">
      <c r="B78" s="19"/>
      <c r="C78" s="19"/>
    </row>
    <row r="79" spans="2:3" x14ac:dyDescent="0.25">
      <c r="B79" s="19"/>
      <c r="C79" s="19"/>
    </row>
    <row r="80" spans="2:3" x14ac:dyDescent="0.25">
      <c r="B80" s="19"/>
      <c r="C80" s="19"/>
    </row>
    <row r="81" spans="2:3" x14ac:dyDescent="0.25">
      <c r="B81" s="19"/>
      <c r="C81" s="19"/>
    </row>
    <row r="82" spans="2:3" x14ac:dyDescent="0.25">
      <c r="B82" s="19"/>
      <c r="C82" s="19"/>
    </row>
    <row r="83" spans="2:3" x14ac:dyDescent="0.25">
      <c r="B83" s="19"/>
      <c r="C83" s="19"/>
    </row>
    <row r="84" spans="2:3" x14ac:dyDescent="0.25">
      <c r="B84" s="19"/>
      <c r="C84" s="19"/>
    </row>
    <row r="85" spans="2:3" x14ac:dyDescent="0.25">
      <c r="B85" s="19"/>
      <c r="C85" s="19"/>
    </row>
    <row r="86" spans="2:3" x14ac:dyDescent="0.25">
      <c r="B86" s="19"/>
      <c r="C86" s="19"/>
    </row>
    <row r="87" spans="2:3" x14ac:dyDescent="0.25">
      <c r="B87" s="19"/>
      <c r="C87" s="19"/>
    </row>
    <row r="88" spans="2:3" x14ac:dyDescent="0.25">
      <c r="B88" s="19"/>
      <c r="C88" s="19"/>
    </row>
    <row r="89" spans="2:3" x14ac:dyDescent="0.25">
      <c r="B89" s="19"/>
      <c r="C89" s="19"/>
    </row>
    <row r="90" spans="2:3" x14ac:dyDescent="0.25">
      <c r="B90" s="19"/>
      <c r="C90" s="19"/>
    </row>
    <row r="91" spans="2:3" x14ac:dyDescent="0.25">
      <c r="B91" s="19"/>
      <c r="C91" s="19"/>
    </row>
    <row r="92" spans="2:3" x14ac:dyDescent="0.25">
      <c r="B92" s="19"/>
      <c r="C92" s="19"/>
    </row>
  </sheetData>
  <phoneticPr fontId="12" type="noConversion"/>
  <dataValidations count="1">
    <dataValidation type="list" allowBlank="1" showInputMessage="1" showErrorMessage="1" sqref="I9" xr:uid="{00000000-0002-0000-1800-000000000000}">
      <formula1>"530,123,400"</formula1>
    </dataValidation>
  </dataValidations>
  <pageMargins left="0.7" right="0.7" top="0.75" bottom="0.75" header="0.3" footer="0.3"/>
  <pageSetup paperSize="9" scale="82" orientation="portrait" r:id="rId2"/>
  <colBreaks count="2" manualBreakCount="2">
    <brk id="8" max="1048575" man="1"/>
    <brk id="17" max="1048575"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7"/>
  <sheetViews>
    <sheetView showGridLines="0" zoomScaleNormal="100" workbookViewId="0"/>
  </sheetViews>
  <sheetFormatPr defaultColWidth="9.140625" defaultRowHeight="15" x14ac:dyDescent="0.25"/>
  <cols>
    <col min="1" max="1" width="9.140625" style="13" customWidth="1"/>
    <col min="2" max="2" width="11" style="14" bestFit="1" customWidth="1"/>
    <col min="3" max="4" width="9.140625" style="14"/>
    <col min="5" max="5" width="9.42578125" style="14" bestFit="1" customWidth="1"/>
    <col min="6" max="6" width="9.140625" style="14"/>
    <col min="7" max="7" width="10.7109375" style="14" bestFit="1" customWidth="1"/>
    <col min="8" max="8" width="12.7109375" style="14" customWidth="1"/>
    <col min="9" max="9" width="14.85546875" style="14" bestFit="1" customWidth="1"/>
    <col min="10" max="10" width="8.85546875" style="14" customWidth="1"/>
    <col min="11" max="16384" width="9.140625" style="14"/>
  </cols>
  <sheetData>
    <row r="1" spans="1:19" x14ac:dyDescent="0.25">
      <c r="A1" s="13" t="s">
        <v>5</v>
      </c>
    </row>
    <row r="2" spans="1:19" x14ac:dyDescent="0.25">
      <c r="A2" s="15" t="s">
        <v>127</v>
      </c>
    </row>
    <row r="3" spans="1:19" x14ac:dyDescent="0.25">
      <c r="A3" s="15" t="s">
        <v>6</v>
      </c>
    </row>
    <row r="4" spans="1:19" x14ac:dyDescent="0.25">
      <c r="A4" s="48"/>
    </row>
    <row r="8" spans="1:19" x14ac:dyDescent="0.25">
      <c r="B8" s="16" t="s">
        <v>9</v>
      </c>
      <c r="C8" s="16" t="s">
        <v>10</v>
      </c>
      <c r="D8" s="16" t="s">
        <v>14</v>
      </c>
      <c r="E8" s="16" t="s">
        <v>20</v>
      </c>
    </row>
    <row r="9" spans="1:19" x14ac:dyDescent="0.25">
      <c r="A9" s="13" t="s">
        <v>7</v>
      </c>
      <c r="B9" s="53">
        <v>42736</v>
      </c>
      <c r="C9" s="17" t="s">
        <v>11</v>
      </c>
      <c r="D9" s="17" t="s">
        <v>15</v>
      </c>
      <c r="E9" s="18">
        <v>95</v>
      </c>
    </row>
    <row r="10" spans="1:19" x14ac:dyDescent="0.25">
      <c r="A10" s="13" t="s">
        <v>8</v>
      </c>
      <c r="B10" s="53">
        <v>42750</v>
      </c>
      <c r="C10" s="17" t="s">
        <v>12</v>
      </c>
      <c r="D10" s="17" t="s">
        <v>16</v>
      </c>
      <c r="E10" s="18">
        <v>325</v>
      </c>
      <c r="H10" s="3" t="s">
        <v>10</v>
      </c>
      <c r="I10" t="s">
        <v>122</v>
      </c>
      <c r="J10"/>
    </row>
    <row r="11" spans="1:19" x14ac:dyDescent="0.25">
      <c r="B11" s="53">
        <v>42752</v>
      </c>
      <c r="C11" s="17" t="s">
        <v>12</v>
      </c>
      <c r="D11" s="17" t="s">
        <v>17</v>
      </c>
      <c r="E11" s="18">
        <v>250</v>
      </c>
      <c r="H11" t="s">
        <v>11</v>
      </c>
      <c r="I11" s="58">
        <v>220</v>
      </c>
      <c r="J11"/>
      <c r="P11" s="19"/>
      <c r="Q11" s="19"/>
      <c r="R11" s="19"/>
      <c r="S11" s="19"/>
    </row>
    <row r="12" spans="1:19" x14ac:dyDescent="0.25">
      <c r="B12" s="53">
        <v>42756</v>
      </c>
      <c r="C12" s="17" t="s">
        <v>11</v>
      </c>
      <c r="D12" s="17" t="s">
        <v>16</v>
      </c>
      <c r="E12" s="18">
        <v>125</v>
      </c>
      <c r="H12" t="s">
        <v>13</v>
      </c>
      <c r="I12" s="58">
        <v>270</v>
      </c>
      <c r="J12"/>
      <c r="P12" s="19"/>
      <c r="Q12" s="19"/>
      <c r="R12" s="19"/>
      <c r="S12" s="19"/>
    </row>
    <row r="13" spans="1:19" x14ac:dyDescent="0.25">
      <c r="B13" s="53">
        <v>42768</v>
      </c>
      <c r="C13" s="17" t="s">
        <v>12</v>
      </c>
      <c r="D13" s="17" t="s">
        <v>16</v>
      </c>
      <c r="E13" s="18">
        <v>235</v>
      </c>
      <c r="H13" t="s">
        <v>12</v>
      </c>
      <c r="I13" s="58">
        <v>810</v>
      </c>
      <c r="J13"/>
      <c r="P13" s="19"/>
      <c r="Q13" s="19"/>
      <c r="R13" s="19"/>
      <c r="S13" s="19"/>
    </row>
    <row r="14" spans="1:19" x14ac:dyDescent="0.25">
      <c r="B14" s="53">
        <v>42786</v>
      </c>
      <c r="C14" s="17" t="s">
        <v>13</v>
      </c>
      <c r="D14" s="17" t="s">
        <v>18</v>
      </c>
      <c r="E14" s="18">
        <v>20</v>
      </c>
      <c r="H14" t="s">
        <v>146</v>
      </c>
      <c r="I14" s="58">
        <v>1300</v>
      </c>
      <c r="J14"/>
      <c r="P14" s="19"/>
      <c r="Q14" s="19"/>
      <c r="R14" s="19"/>
      <c r="S14" s="19"/>
    </row>
    <row r="15" spans="1:19" x14ac:dyDescent="0.25">
      <c r="B15" s="53">
        <v>42791</v>
      </c>
      <c r="C15" s="17" t="s">
        <v>13</v>
      </c>
      <c r="D15" s="17" t="s">
        <v>17</v>
      </c>
      <c r="E15" s="18">
        <v>125</v>
      </c>
      <c r="H15"/>
      <c r="I15"/>
      <c r="J15"/>
      <c r="P15" s="19"/>
      <c r="Q15" s="19"/>
      <c r="R15" s="19"/>
      <c r="S15" s="19"/>
    </row>
    <row r="16" spans="1:19" x14ac:dyDescent="0.25">
      <c r="B16" s="53">
        <v>42791</v>
      </c>
      <c r="C16" s="20" t="s">
        <v>13</v>
      </c>
      <c r="D16" s="20" t="s">
        <v>19</v>
      </c>
      <c r="E16" s="18">
        <v>125</v>
      </c>
      <c r="H16"/>
      <c r="I16"/>
      <c r="J16"/>
      <c r="P16" s="19"/>
      <c r="Q16" s="19"/>
      <c r="R16" s="19"/>
      <c r="S16" s="19"/>
    </row>
    <row r="17" spans="8:19" x14ac:dyDescent="0.25">
      <c r="H17"/>
      <c r="I17"/>
      <c r="J17"/>
      <c r="P17" s="19"/>
      <c r="Q17" s="19"/>
      <c r="R17" s="19"/>
      <c r="S17" s="19"/>
    </row>
    <row r="18" spans="8:19" x14ac:dyDescent="0.25">
      <c r="H18"/>
      <c r="I18"/>
      <c r="J18"/>
      <c r="P18" s="19"/>
      <c r="Q18" s="19"/>
      <c r="R18" s="19"/>
      <c r="S18" s="19"/>
    </row>
    <row r="19" spans="8:19" x14ac:dyDescent="0.25">
      <c r="H19"/>
      <c r="I19"/>
      <c r="J19"/>
      <c r="P19" s="19"/>
      <c r="Q19" s="19"/>
      <c r="R19" s="19"/>
      <c r="S19" s="19"/>
    </row>
    <row r="20" spans="8:19" x14ac:dyDescent="0.25">
      <c r="H20"/>
      <c r="I20"/>
      <c r="J20"/>
    </row>
    <row r="21" spans="8:19" x14ac:dyDescent="0.25">
      <c r="H21"/>
      <c r="I21"/>
      <c r="J21"/>
    </row>
    <row r="22" spans="8:19" x14ac:dyDescent="0.25">
      <c r="H22"/>
      <c r="I22"/>
      <c r="J22"/>
    </row>
    <row r="23" spans="8:19" x14ac:dyDescent="0.25">
      <c r="H23"/>
      <c r="I23"/>
      <c r="J23"/>
    </row>
    <row r="24" spans="8:19" x14ac:dyDescent="0.25">
      <c r="H24"/>
      <c r="I24"/>
      <c r="J24"/>
    </row>
    <row r="25" spans="8:19" x14ac:dyDescent="0.25">
      <c r="H25"/>
      <c r="I25"/>
      <c r="J25"/>
    </row>
    <row r="26" spans="8:19" x14ac:dyDescent="0.25">
      <c r="H26"/>
      <c r="I26"/>
      <c r="J26"/>
    </row>
    <row r="27" spans="8:19" x14ac:dyDescent="0.25">
      <c r="H27"/>
      <c r="I27"/>
      <c r="J27"/>
    </row>
  </sheetData>
  <phoneticPr fontId="12" type="noConversion"/>
  <pageMargins left="0.7" right="0.7" top="0.75" bottom="0.75" header="0.3" footer="0.3"/>
  <pageSetup paperSize="9" orientation="portrait" r:id="rId2"/>
  <colBreaks count="3" manualBreakCount="3">
    <brk id="8" max="21" man="1"/>
    <brk id="17" max="21" man="1"/>
    <brk id="26" max="1048575" man="1"/>
  </colBreaks>
  <drawing r:id="rId3"/>
  <tableParts count="1">
    <tablePart r:id="rId4"/>
  </tableParts>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sheetPr>
  <dimension ref="A1:B12"/>
  <sheetViews>
    <sheetView showGridLines="0" showRowColHeaders="0" zoomScaleNormal="100" workbookViewId="0"/>
  </sheetViews>
  <sheetFormatPr defaultColWidth="8.85546875" defaultRowHeight="14.65" customHeight="1" x14ac:dyDescent="0.25"/>
  <cols>
    <col min="1" max="1" width="8.85546875" style="13"/>
    <col min="2" max="2" width="95.140625" style="21" customWidth="1"/>
    <col min="3" max="16384" width="8.85546875" style="21"/>
  </cols>
  <sheetData>
    <row r="1" spans="1:2" ht="14.65" customHeight="1" x14ac:dyDescent="0.25">
      <c r="A1" s="13" t="s">
        <v>116</v>
      </c>
    </row>
    <row r="2" spans="1:2" s="22" customFormat="1" ht="14.65" customHeight="1" x14ac:dyDescent="0.25">
      <c r="A2" s="13" t="s">
        <v>117</v>
      </c>
      <c r="B2" s="21"/>
    </row>
    <row r="3" spans="1:2" s="22" customFormat="1" ht="14.65" customHeight="1" x14ac:dyDescent="0.25">
      <c r="A3" s="15" t="s">
        <v>118</v>
      </c>
      <c r="B3" s="21"/>
    </row>
    <row r="4" spans="1:2" s="23" customFormat="1" ht="14.65" customHeight="1" x14ac:dyDescent="0.5">
      <c r="A4" s="15" t="s">
        <v>119</v>
      </c>
      <c r="B4" s="21"/>
    </row>
    <row r="5" spans="1:2" s="24" customFormat="1" ht="14.65" customHeight="1" x14ac:dyDescent="0.25">
      <c r="A5" s="15" t="s">
        <v>120</v>
      </c>
      <c r="B5" s="21"/>
    </row>
    <row r="7" spans="1:2" ht="14.65" customHeight="1" x14ac:dyDescent="0.25">
      <c r="A7" s="13" t="s">
        <v>121</v>
      </c>
    </row>
    <row r="12" spans="1:2" ht="14.65" customHeight="1" x14ac:dyDescent="0.25">
      <c r="B12" s="14"/>
    </row>
  </sheetData>
  <phoneticPr fontId="12" type="noConversion"/>
  <hyperlinks>
    <hyperlink ref="A3" r:id="rId1" display="https://go.microsoft.com/fwlink/?linkid=874825" xr:uid="{00000000-0004-0000-1900-000000000000}"/>
    <hyperlink ref="A4" r:id="rId2" display="https://go.microsoft.com/fwlink/?linkid=874826" xr:uid="{00000000-0004-0000-1900-000001000000}"/>
    <hyperlink ref="A5" r:id="rId3" display="https://go.microsoft.com/fwlink/?linkid=874828" xr:uid="{00000000-0004-0000-1900-000003000000}"/>
  </hyperlinks>
  <pageMargins left="0.7" right="0.7" top="0.75" bottom="0.75" header="0.3" footer="0.3"/>
  <pageSetup paperSize="9" scale="60" fitToHeight="0" orientation="portrait" r:id="rId4"/>
  <drawing r:id="rId5"/>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zoomScaleNormal="100" workbookViewId="0"/>
  </sheetViews>
  <sheetFormatPr defaultColWidth="9.140625" defaultRowHeight="15" x14ac:dyDescent="0.25"/>
  <cols>
    <col min="1" max="1" width="9.140625" style="13"/>
    <col min="2" max="2" width="11" style="14" bestFit="1" customWidth="1"/>
    <col min="3" max="3" width="11.140625" style="14" customWidth="1"/>
    <col min="4" max="4" width="9.140625" style="14"/>
    <col min="5" max="5" width="11" style="14" customWidth="1"/>
    <col min="6" max="6" width="13" style="14" customWidth="1"/>
    <col min="7" max="8" width="14.85546875" style="14" bestFit="1" customWidth="1"/>
    <col min="9" max="9" width="14.42578125" style="14" bestFit="1" customWidth="1"/>
    <col min="10" max="10" width="8.85546875" style="14" customWidth="1"/>
    <col min="11" max="16384" width="9.140625" style="14"/>
  </cols>
  <sheetData>
    <row r="1" spans="1:13" x14ac:dyDescent="0.25">
      <c r="A1" s="13" t="s">
        <v>22</v>
      </c>
    </row>
    <row r="2" spans="1:13" x14ac:dyDescent="0.25">
      <c r="A2" s="13" t="s">
        <v>23</v>
      </c>
    </row>
    <row r="3" spans="1:13" x14ac:dyDescent="0.25">
      <c r="A3" s="13" t="s">
        <v>128</v>
      </c>
    </row>
    <row r="4" spans="1:13" x14ac:dyDescent="0.25">
      <c r="A4" s="15" t="s">
        <v>6</v>
      </c>
    </row>
    <row r="5" spans="1:13" ht="14.25" customHeight="1" x14ac:dyDescent="0.25">
      <c r="A5" s="11"/>
    </row>
    <row r="6" spans="1:13" ht="14.25" customHeight="1" x14ac:dyDescent="0.25"/>
    <row r="9" spans="1:13" x14ac:dyDescent="0.25">
      <c r="L9" s="19"/>
      <c r="M9" s="40"/>
    </row>
    <row r="10" spans="1:13" x14ac:dyDescent="0.25">
      <c r="K10" s="40"/>
    </row>
    <row r="11" spans="1:13" x14ac:dyDescent="0.25">
      <c r="F11" s="3" t="s">
        <v>10</v>
      </c>
      <c r="G11" t="s">
        <v>122</v>
      </c>
      <c r="H11"/>
      <c r="L11" s="40"/>
    </row>
    <row r="12" spans="1:13" x14ac:dyDescent="0.25">
      <c r="F12" t="s">
        <v>11</v>
      </c>
      <c r="G12" s="58">
        <v>220</v>
      </c>
      <c r="H12"/>
    </row>
    <row r="13" spans="1:13" x14ac:dyDescent="0.25">
      <c r="F13" t="s">
        <v>13</v>
      </c>
      <c r="G13" s="58">
        <v>270</v>
      </c>
      <c r="H13"/>
    </row>
    <row r="14" spans="1:13" x14ac:dyDescent="0.25">
      <c r="F14" t="s">
        <v>12</v>
      </c>
      <c r="G14" s="58">
        <v>810</v>
      </c>
      <c r="H14"/>
    </row>
    <row r="15" spans="1:13" x14ac:dyDescent="0.25">
      <c r="F15" t="s">
        <v>146</v>
      </c>
      <c r="G15" s="58">
        <v>1300</v>
      </c>
      <c r="H15"/>
    </row>
    <row r="16" spans="1:13"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9</v>
      </c>
      <c r="C100" s="16" t="s">
        <v>10</v>
      </c>
      <c r="D100" s="16" t="s">
        <v>14</v>
      </c>
      <c r="E100" s="16" t="s">
        <v>20</v>
      </c>
    </row>
    <row r="101" spans="2:5" x14ac:dyDescent="0.25">
      <c r="B101" s="54">
        <v>42736</v>
      </c>
      <c r="C101" s="20" t="s">
        <v>11</v>
      </c>
      <c r="D101" s="20" t="s">
        <v>15</v>
      </c>
      <c r="E101" s="18">
        <v>95</v>
      </c>
    </row>
    <row r="102" spans="2:5" x14ac:dyDescent="0.25">
      <c r="B102" s="54">
        <v>42750</v>
      </c>
      <c r="C102" s="20" t="s">
        <v>12</v>
      </c>
      <c r="D102" s="20" t="s">
        <v>16</v>
      </c>
      <c r="E102" s="18">
        <v>325</v>
      </c>
    </row>
    <row r="103" spans="2:5" x14ac:dyDescent="0.25">
      <c r="B103" s="54">
        <v>42752</v>
      </c>
      <c r="C103" s="20" t="s">
        <v>12</v>
      </c>
      <c r="D103" s="20" t="s">
        <v>17</v>
      </c>
      <c r="E103" s="18">
        <v>250</v>
      </c>
    </row>
    <row r="104" spans="2:5" x14ac:dyDescent="0.25">
      <c r="B104" s="54">
        <v>42756</v>
      </c>
      <c r="C104" s="20" t="s">
        <v>11</v>
      </c>
      <c r="D104" s="20" t="s">
        <v>16</v>
      </c>
      <c r="E104" s="18">
        <v>125</v>
      </c>
    </row>
    <row r="105" spans="2:5" x14ac:dyDescent="0.25">
      <c r="B105" s="54">
        <v>42768</v>
      </c>
      <c r="C105" s="20" t="s">
        <v>12</v>
      </c>
      <c r="D105" s="20" t="s">
        <v>16</v>
      </c>
      <c r="E105" s="18">
        <v>235</v>
      </c>
    </row>
    <row r="106" spans="2:5" x14ac:dyDescent="0.25">
      <c r="B106" s="54">
        <v>42786</v>
      </c>
      <c r="C106" s="20" t="s">
        <v>13</v>
      </c>
      <c r="D106" s="20" t="s">
        <v>18</v>
      </c>
      <c r="E106" s="18">
        <v>20</v>
      </c>
    </row>
    <row r="107" spans="2:5" x14ac:dyDescent="0.25">
      <c r="B107" s="54">
        <v>42791</v>
      </c>
      <c r="C107" s="20" t="s">
        <v>13</v>
      </c>
      <c r="D107" s="20" t="s">
        <v>17</v>
      </c>
      <c r="E107" s="18">
        <v>125</v>
      </c>
    </row>
    <row r="108" spans="2:5" x14ac:dyDescent="0.25">
      <c r="B108" s="54">
        <v>42791</v>
      </c>
      <c r="C108" s="20" t="s">
        <v>13</v>
      </c>
      <c r="D108" s="20" t="s">
        <v>19</v>
      </c>
      <c r="E108" s="18">
        <v>125</v>
      </c>
    </row>
  </sheetData>
  <phoneticPr fontId="12" type="noConversion"/>
  <pageMargins left="0.7" right="0.7" top="0.75" bottom="0.75" header="0.3" footer="0.3"/>
  <pageSetup paperSize="9" scale="72" orientation="portrait" r:id="rId2"/>
  <rowBreaks count="2" manualBreakCount="2">
    <brk id="47" max="16383" man="1"/>
    <brk id="94" max="21" man="1"/>
  </rowBreaks>
  <colBreaks count="2" manualBreakCount="2">
    <brk id="8" max="1048575" man="1"/>
    <brk id="17" max="107" man="1"/>
  </colBreaks>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H108"/>
  <sheetViews>
    <sheetView showGridLines="0" zoomScaleNormal="100" workbookViewId="0"/>
  </sheetViews>
  <sheetFormatPr defaultColWidth="9.140625" defaultRowHeight="15" x14ac:dyDescent="0.25"/>
  <cols>
    <col min="1" max="1" width="9.140625" style="13"/>
    <col min="2" max="2" width="11" style="14" bestFit="1" customWidth="1"/>
    <col min="3" max="3" width="10.85546875" style="14" customWidth="1"/>
    <col min="4" max="4" width="9.140625" style="14"/>
    <col min="5" max="5" width="11" style="14" customWidth="1"/>
    <col min="6" max="6" width="13.28515625" style="14" customWidth="1"/>
    <col min="7" max="8" width="14.85546875" style="14" bestFit="1" customWidth="1"/>
    <col min="9" max="9" width="14.42578125" style="14" bestFit="1" customWidth="1"/>
    <col min="10" max="10" width="8.85546875" style="14" customWidth="1"/>
    <col min="11" max="16384" width="9.140625" style="14"/>
  </cols>
  <sheetData>
    <row r="1" spans="1:8" x14ac:dyDescent="0.25">
      <c r="A1" s="13" t="s">
        <v>24</v>
      </c>
    </row>
    <row r="2" spans="1:8" x14ac:dyDescent="0.25">
      <c r="A2" s="13" t="s">
        <v>25</v>
      </c>
    </row>
    <row r="3" spans="1:8" x14ac:dyDescent="0.25">
      <c r="A3" s="13" t="s">
        <v>129</v>
      </c>
    </row>
    <row r="4" spans="1:8" x14ac:dyDescent="0.25">
      <c r="A4" s="15" t="s">
        <v>6</v>
      </c>
    </row>
    <row r="5" spans="1:8" ht="14.25" customHeight="1" x14ac:dyDescent="0.25">
      <c r="A5" s="11"/>
    </row>
    <row r="6" spans="1:8" ht="14.25" customHeight="1" x14ac:dyDescent="0.25"/>
    <row r="11" spans="1:8" x14ac:dyDescent="0.25">
      <c r="F11" s="3" t="s">
        <v>10</v>
      </c>
      <c r="G11" t="s">
        <v>122</v>
      </c>
      <c r="H11"/>
    </row>
    <row r="12" spans="1:8" x14ac:dyDescent="0.25">
      <c r="F12" t="s">
        <v>11</v>
      </c>
      <c r="G12" s="58">
        <v>220</v>
      </c>
      <c r="H12"/>
    </row>
    <row r="13" spans="1:8" x14ac:dyDescent="0.25">
      <c r="F13" t="s">
        <v>13</v>
      </c>
      <c r="G13" s="58">
        <v>270</v>
      </c>
      <c r="H13"/>
    </row>
    <row r="14" spans="1:8" x14ac:dyDescent="0.25">
      <c r="F14" t="s">
        <v>12</v>
      </c>
      <c r="G14" s="58">
        <v>810</v>
      </c>
      <c r="H14"/>
    </row>
    <row r="15" spans="1:8" x14ac:dyDescent="0.25">
      <c r="F15" t="s">
        <v>146</v>
      </c>
      <c r="G15" s="58">
        <v>1300</v>
      </c>
      <c r="H15"/>
    </row>
    <row r="16" spans="1:8"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9</v>
      </c>
      <c r="C100" s="16" t="s">
        <v>10</v>
      </c>
      <c r="D100" s="16" t="s">
        <v>14</v>
      </c>
      <c r="E100" s="16" t="s">
        <v>20</v>
      </c>
    </row>
    <row r="101" spans="2:5" x14ac:dyDescent="0.25">
      <c r="B101" s="54">
        <v>42736</v>
      </c>
      <c r="C101" s="20" t="s">
        <v>11</v>
      </c>
      <c r="D101" s="20" t="s">
        <v>15</v>
      </c>
      <c r="E101" s="18">
        <v>95</v>
      </c>
    </row>
    <row r="102" spans="2:5" x14ac:dyDescent="0.25">
      <c r="B102" s="54">
        <v>42750</v>
      </c>
      <c r="C102" s="20" t="s">
        <v>12</v>
      </c>
      <c r="D102" s="20" t="s">
        <v>16</v>
      </c>
      <c r="E102" s="18">
        <v>325</v>
      </c>
    </row>
    <row r="103" spans="2:5" x14ac:dyDescent="0.25">
      <c r="B103" s="54">
        <v>42752</v>
      </c>
      <c r="C103" s="20" t="s">
        <v>12</v>
      </c>
      <c r="D103" s="20" t="s">
        <v>17</v>
      </c>
      <c r="E103" s="18">
        <v>250</v>
      </c>
    </row>
    <row r="104" spans="2:5" x14ac:dyDescent="0.25">
      <c r="B104" s="54">
        <v>42756</v>
      </c>
      <c r="C104" s="20" t="s">
        <v>11</v>
      </c>
      <c r="D104" s="20" t="s">
        <v>16</v>
      </c>
      <c r="E104" s="18">
        <v>125</v>
      </c>
    </row>
    <row r="105" spans="2:5" x14ac:dyDescent="0.25">
      <c r="B105" s="54">
        <v>42768</v>
      </c>
      <c r="C105" s="20" t="s">
        <v>12</v>
      </c>
      <c r="D105" s="20" t="s">
        <v>16</v>
      </c>
      <c r="E105" s="18">
        <v>235</v>
      </c>
    </row>
    <row r="106" spans="2:5" x14ac:dyDescent="0.25">
      <c r="B106" s="54">
        <v>42786</v>
      </c>
      <c r="C106" s="20" t="s">
        <v>13</v>
      </c>
      <c r="D106" s="20" t="s">
        <v>18</v>
      </c>
      <c r="E106" s="18">
        <v>20</v>
      </c>
    </row>
    <row r="107" spans="2:5" x14ac:dyDescent="0.25">
      <c r="B107" s="54">
        <v>42791</v>
      </c>
      <c r="C107" s="20" t="s">
        <v>13</v>
      </c>
      <c r="D107" s="20" t="s">
        <v>17</v>
      </c>
      <c r="E107" s="18">
        <v>125</v>
      </c>
    </row>
    <row r="108" spans="2:5" x14ac:dyDescent="0.25">
      <c r="B108" s="54">
        <v>42791</v>
      </c>
      <c r="C108" s="20" t="s">
        <v>13</v>
      </c>
      <c r="D108" s="20" t="s">
        <v>19</v>
      </c>
      <c r="E108" s="18">
        <v>125</v>
      </c>
    </row>
  </sheetData>
  <phoneticPr fontId="12" type="noConversion"/>
  <pageMargins left="0.7" right="0.7" top="0.75" bottom="0.75" header="0.3" footer="0.3"/>
  <pageSetup paperSize="9" scale="72" orientation="portrait" r:id="rId2"/>
  <rowBreaks count="2" manualBreakCount="2">
    <brk id="47" max="21" man="1"/>
    <brk id="94" max="21" man="1"/>
  </rowBreaks>
  <colBreaks count="2" manualBreakCount="2">
    <brk id="8" max="1048575" man="1"/>
    <brk id="17" max="1048575" man="1"/>
  </colBreaks>
  <drawing r:id="rId3"/>
  <tableParts count="1">
    <tablePart r:id="rId4"/>
  </tableParts>
</worksheet>
</file>

<file path=xl/worksheets/sheet5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zoomScaleNormal="100" workbookViewId="0"/>
  </sheetViews>
  <sheetFormatPr defaultColWidth="9.140625" defaultRowHeight="15" x14ac:dyDescent="0.25"/>
  <cols>
    <col min="1" max="1" width="9.140625" style="13"/>
    <col min="2" max="2" width="9.85546875" style="14" bestFit="1" customWidth="1"/>
    <col min="3" max="3" width="14.85546875" style="14" bestFit="1" customWidth="1"/>
    <col min="4" max="4" width="8.5703125" style="14" customWidth="1"/>
    <col min="5" max="5" width="11.5703125" style="14" customWidth="1"/>
    <col min="6" max="8" width="8" style="14" bestFit="1" customWidth="1"/>
    <col min="9" max="9" width="13.140625" style="14" customWidth="1"/>
    <col min="10" max="10" width="11.28515625" style="14" bestFit="1" customWidth="1"/>
    <col min="11" max="16384" width="9.140625" style="14"/>
  </cols>
  <sheetData>
    <row r="1" spans="1:10" x14ac:dyDescent="0.25">
      <c r="A1" s="13" t="s">
        <v>26</v>
      </c>
    </row>
    <row r="2" spans="1:10" x14ac:dyDescent="0.25">
      <c r="A2" s="13" t="s">
        <v>27</v>
      </c>
    </row>
    <row r="3" spans="1:10" x14ac:dyDescent="0.25">
      <c r="A3" s="13" t="s">
        <v>28</v>
      </c>
    </row>
    <row r="4" spans="1:10" x14ac:dyDescent="0.25">
      <c r="A4" s="15" t="s">
        <v>6</v>
      </c>
    </row>
    <row r="5" spans="1:10" x14ac:dyDescent="0.25">
      <c r="A5" s="11"/>
    </row>
    <row r="7" spans="1:10" ht="18.75" x14ac:dyDescent="0.3">
      <c r="C7" s="2"/>
    </row>
    <row r="10" spans="1:10" x14ac:dyDescent="0.25">
      <c r="C10" s="3" t="s">
        <v>122</v>
      </c>
      <c r="D10" s="3" t="s">
        <v>14</v>
      </c>
      <c r="E10"/>
      <c r="F10"/>
      <c r="G10"/>
      <c r="H10"/>
      <c r="I10"/>
      <c r="J10" s="19"/>
    </row>
    <row r="11" spans="1:10" x14ac:dyDescent="0.25">
      <c r="C11" s="3" t="s">
        <v>10</v>
      </c>
      <c r="D11" t="s">
        <v>16</v>
      </c>
      <c r="E11" t="s">
        <v>18</v>
      </c>
      <c r="F11" t="s">
        <v>19</v>
      </c>
      <c r="G11" t="s">
        <v>17</v>
      </c>
      <c r="H11" t="s">
        <v>15</v>
      </c>
      <c r="I11" t="s">
        <v>146</v>
      </c>
      <c r="J11" s="19"/>
    </row>
    <row r="12" spans="1:10" x14ac:dyDescent="0.25">
      <c r="C12" t="s">
        <v>11</v>
      </c>
      <c r="D12" s="58">
        <v>125</v>
      </c>
      <c r="E12" s="58"/>
      <c r="F12" s="58"/>
      <c r="G12" s="58"/>
      <c r="H12" s="58">
        <v>95</v>
      </c>
      <c r="I12" s="58">
        <v>220</v>
      </c>
      <c r="J12" s="19"/>
    </row>
    <row r="13" spans="1:10" x14ac:dyDescent="0.25">
      <c r="C13" t="s">
        <v>13</v>
      </c>
      <c r="D13" s="58"/>
      <c r="E13" s="58">
        <v>20</v>
      </c>
      <c r="F13" s="58">
        <v>125</v>
      </c>
      <c r="G13" s="58">
        <v>125</v>
      </c>
      <c r="H13" s="58"/>
      <c r="I13" s="58">
        <v>270</v>
      </c>
      <c r="J13" s="19"/>
    </row>
    <row r="14" spans="1:10" x14ac:dyDescent="0.25">
      <c r="C14" t="s">
        <v>12</v>
      </c>
      <c r="D14" s="58">
        <v>560</v>
      </c>
      <c r="E14" s="58"/>
      <c r="F14" s="58"/>
      <c r="G14" s="58">
        <v>250</v>
      </c>
      <c r="H14" s="58"/>
      <c r="I14" s="58">
        <v>810</v>
      </c>
      <c r="J14" s="19"/>
    </row>
    <row r="15" spans="1:10" x14ac:dyDescent="0.25">
      <c r="C15" t="s">
        <v>146</v>
      </c>
      <c r="D15" s="58">
        <v>685</v>
      </c>
      <c r="E15" s="58">
        <v>20</v>
      </c>
      <c r="F15" s="58">
        <v>125</v>
      </c>
      <c r="G15" s="58">
        <v>375</v>
      </c>
      <c r="H15" s="58">
        <v>95</v>
      </c>
      <c r="I15" s="58">
        <v>1300</v>
      </c>
      <c r="J15" s="19"/>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10" x14ac:dyDescent="0.25">
      <c r="B100" s="16" t="s">
        <v>9</v>
      </c>
      <c r="C100" s="16" t="s">
        <v>10</v>
      </c>
      <c r="D100" s="16" t="s">
        <v>14</v>
      </c>
      <c r="E100" s="16" t="s">
        <v>20</v>
      </c>
    </row>
    <row r="101" spans="2:10" x14ac:dyDescent="0.25">
      <c r="B101" s="54">
        <v>42736</v>
      </c>
      <c r="C101" s="20" t="s">
        <v>11</v>
      </c>
      <c r="D101" s="20" t="s">
        <v>15</v>
      </c>
      <c r="E101" s="18">
        <v>95</v>
      </c>
    </row>
    <row r="102" spans="2:10" x14ac:dyDescent="0.25">
      <c r="B102" s="54">
        <v>42750</v>
      </c>
      <c r="C102" s="20" t="s">
        <v>12</v>
      </c>
      <c r="D102" s="20" t="s">
        <v>16</v>
      </c>
      <c r="E102" s="18">
        <v>325</v>
      </c>
    </row>
    <row r="103" spans="2:10" x14ac:dyDescent="0.25">
      <c r="B103" s="54">
        <v>42752</v>
      </c>
      <c r="C103" s="20" t="s">
        <v>12</v>
      </c>
      <c r="D103" s="20" t="s">
        <v>17</v>
      </c>
      <c r="E103" s="18">
        <v>250</v>
      </c>
    </row>
    <row r="104" spans="2:10" x14ac:dyDescent="0.25">
      <c r="B104" s="54">
        <v>42756</v>
      </c>
      <c r="C104" s="20" t="s">
        <v>11</v>
      </c>
      <c r="D104" s="20" t="s">
        <v>16</v>
      </c>
      <c r="E104" s="18">
        <v>125</v>
      </c>
    </row>
    <row r="105" spans="2:10" x14ac:dyDescent="0.25">
      <c r="B105" s="54">
        <v>42768</v>
      </c>
      <c r="C105" s="20" t="s">
        <v>12</v>
      </c>
      <c r="D105" s="20" t="s">
        <v>16</v>
      </c>
      <c r="E105" s="18">
        <v>235</v>
      </c>
    </row>
    <row r="106" spans="2:10" x14ac:dyDescent="0.25">
      <c r="B106" s="54">
        <v>42786</v>
      </c>
      <c r="C106" s="20" t="s">
        <v>13</v>
      </c>
      <c r="D106" s="20" t="s">
        <v>18</v>
      </c>
      <c r="E106" s="18">
        <v>20</v>
      </c>
    </row>
    <row r="107" spans="2:10" x14ac:dyDescent="0.25">
      <c r="B107" s="54">
        <v>42791</v>
      </c>
      <c r="C107" s="20" t="s">
        <v>13</v>
      </c>
      <c r="D107" s="20" t="s">
        <v>17</v>
      </c>
      <c r="E107" s="18">
        <v>125</v>
      </c>
      <c r="J107" s="19"/>
    </row>
    <row r="108" spans="2:10" x14ac:dyDescent="0.25">
      <c r="B108" s="54">
        <v>42791</v>
      </c>
      <c r="C108" s="20" t="s">
        <v>13</v>
      </c>
      <c r="D108" s="20" t="s">
        <v>19</v>
      </c>
      <c r="E108" s="18">
        <v>125</v>
      </c>
    </row>
  </sheetData>
  <phoneticPr fontId="12" type="noConversion"/>
  <pageMargins left="0.7" right="0.7" top="0.75" bottom="0.75" header="0.3" footer="0.3"/>
  <pageSetup paperSize="9" scale="72" orientation="portrait" r:id="rId2"/>
  <rowBreaks count="2" manualBreakCount="2">
    <brk id="46" max="19" man="1"/>
    <brk id="93" max="19" man="1"/>
  </rowBreaks>
  <colBreaks count="2" manualBreakCount="2">
    <brk id="9" max="1048575" man="1"/>
    <brk id="18" max="107" man="1"/>
  </colBreaks>
  <drawing r:id="rId3"/>
  <tableParts count="1">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08"/>
  <sheetViews>
    <sheetView showGridLines="0" zoomScaleNormal="100" workbookViewId="0"/>
  </sheetViews>
  <sheetFormatPr defaultColWidth="9.140625" defaultRowHeight="15" x14ac:dyDescent="0.25"/>
  <cols>
    <col min="1" max="1" width="9.140625" style="13"/>
    <col min="2" max="2" width="11" style="14" bestFit="1" customWidth="1"/>
    <col min="3" max="3" width="14.85546875" style="14" bestFit="1" customWidth="1"/>
    <col min="4" max="4" width="9.140625" style="14" customWidth="1"/>
    <col min="5" max="5" width="11.140625" style="14" customWidth="1"/>
    <col min="6" max="8" width="8" style="14" bestFit="1" customWidth="1"/>
    <col min="9" max="9" width="13.42578125" style="14" customWidth="1"/>
    <col min="10" max="10" width="11.28515625" style="14" bestFit="1" customWidth="1"/>
    <col min="11" max="16384" width="9.140625" style="14"/>
  </cols>
  <sheetData>
    <row r="1" spans="1:10" x14ac:dyDescent="0.25">
      <c r="A1" s="13" t="s">
        <v>141</v>
      </c>
    </row>
    <row r="2" spans="1:10" x14ac:dyDescent="0.25">
      <c r="A2" s="15" t="s">
        <v>6</v>
      </c>
    </row>
    <row r="3" spans="1:10" x14ac:dyDescent="0.25">
      <c r="A3" s="48"/>
    </row>
    <row r="7" spans="1:10" ht="18.75" x14ac:dyDescent="0.3">
      <c r="C7" s="2"/>
    </row>
    <row r="10" spans="1:10" x14ac:dyDescent="0.25">
      <c r="C10" s="3" t="s">
        <v>122</v>
      </c>
      <c r="D10" s="3" t="s">
        <v>14</v>
      </c>
      <c r="E10"/>
      <c r="F10"/>
      <c r="G10"/>
      <c r="H10"/>
      <c r="I10"/>
      <c r="J10"/>
    </row>
    <row r="11" spans="1:10" x14ac:dyDescent="0.25">
      <c r="C11" s="3" t="s">
        <v>10</v>
      </c>
      <c r="D11" t="s">
        <v>16</v>
      </c>
      <c r="E11" t="s">
        <v>15</v>
      </c>
      <c r="F11" t="s">
        <v>18</v>
      </c>
      <c r="G11" t="s">
        <v>19</v>
      </c>
      <c r="H11" t="s">
        <v>17</v>
      </c>
      <c r="I11" t="s">
        <v>146</v>
      </c>
      <c r="J11"/>
    </row>
    <row r="12" spans="1:10" x14ac:dyDescent="0.25">
      <c r="C12" t="s">
        <v>11</v>
      </c>
      <c r="D12" s="58">
        <v>125</v>
      </c>
      <c r="E12" s="58">
        <v>95</v>
      </c>
      <c r="F12" s="58"/>
      <c r="G12" s="58"/>
      <c r="H12" s="58"/>
      <c r="I12" s="58">
        <v>220</v>
      </c>
      <c r="J12"/>
    </row>
    <row r="13" spans="1:10" x14ac:dyDescent="0.25">
      <c r="C13" t="s">
        <v>13</v>
      </c>
      <c r="D13" s="58"/>
      <c r="E13" s="58"/>
      <c r="F13" s="58">
        <v>20</v>
      </c>
      <c r="G13" s="58">
        <v>125</v>
      </c>
      <c r="H13" s="58">
        <v>125</v>
      </c>
      <c r="I13" s="58">
        <v>270</v>
      </c>
      <c r="J13"/>
    </row>
    <row r="14" spans="1:10" x14ac:dyDescent="0.25">
      <c r="C14" t="s">
        <v>12</v>
      </c>
      <c r="D14" s="58">
        <v>560</v>
      </c>
      <c r="E14" s="58"/>
      <c r="F14" s="58"/>
      <c r="G14" s="58"/>
      <c r="H14" s="58">
        <v>250</v>
      </c>
      <c r="I14" s="58">
        <v>810</v>
      </c>
      <c r="J14"/>
    </row>
    <row r="15" spans="1:10" x14ac:dyDescent="0.25">
      <c r="C15" t="s">
        <v>146</v>
      </c>
      <c r="D15" s="58">
        <v>685</v>
      </c>
      <c r="E15" s="58">
        <v>95</v>
      </c>
      <c r="F15" s="58">
        <v>20</v>
      </c>
      <c r="G15" s="58">
        <v>125</v>
      </c>
      <c r="H15" s="58">
        <v>375</v>
      </c>
      <c r="I15" s="58">
        <v>1300</v>
      </c>
      <c r="J15"/>
    </row>
    <row r="16" spans="1:10" x14ac:dyDescent="0.25">
      <c r="C16"/>
      <c r="D16"/>
      <c r="E16"/>
      <c r="F16"/>
      <c r="G16"/>
      <c r="H16"/>
      <c r="I16"/>
      <c r="J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s="14" t="s">
        <v>9</v>
      </c>
      <c r="C100" s="14" t="s">
        <v>10</v>
      </c>
      <c r="D100" s="14" t="s">
        <v>14</v>
      </c>
      <c r="E100" s="14" t="s">
        <v>20</v>
      </c>
    </row>
    <row r="101" spans="2:5" x14ac:dyDescent="0.25">
      <c r="B101" s="74">
        <v>42736</v>
      </c>
      <c r="C101" t="s">
        <v>11</v>
      </c>
      <c r="D101" t="s">
        <v>15</v>
      </c>
      <c r="E101" s="45">
        <v>95</v>
      </c>
    </row>
    <row r="102" spans="2:5" x14ac:dyDescent="0.25">
      <c r="B102" s="74">
        <v>42750</v>
      </c>
      <c r="C102" t="s">
        <v>12</v>
      </c>
      <c r="D102" t="s">
        <v>16</v>
      </c>
      <c r="E102" s="45">
        <v>325</v>
      </c>
    </row>
    <row r="103" spans="2:5" x14ac:dyDescent="0.25">
      <c r="B103" s="74">
        <v>42752</v>
      </c>
      <c r="C103" t="s">
        <v>12</v>
      </c>
      <c r="D103" t="s">
        <v>17</v>
      </c>
      <c r="E103" s="45">
        <v>250</v>
      </c>
    </row>
    <row r="104" spans="2:5" x14ac:dyDescent="0.25">
      <c r="B104" s="74">
        <v>42756</v>
      </c>
      <c r="C104" t="s">
        <v>11</v>
      </c>
      <c r="D104" t="s">
        <v>16</v>
      </c>
      <c r="E104" s="45">
        <v>125</v>
      </c>
    </row>
    <row r="105" spans="2:5" x14ac:dyDescent="0.25">
      <c r="B105" s="74">
        <v>42768</v>
      </c>
      <c r="C105" t="s">
        <v>12</v>
      </c>
      <c r="D105" t="s">
        <v>16</v>
      </c>
      <c r="E105" s="45">
        <v>235</v>
      </c>
    </row>
    <row r="106" spans="2:5" x14ac:dyDescent="0.25">
      <c r="B106" s="74">
        <v>42786</v>
      </c>
      <c r="C106" t="s">
        <v>13</v>
      </c>
      <c r="D106" t="s">
        <v>18</v>
      </c>
      <c r="E106" s="45">
        <v>20</v>
      </c>
    </row>
    <row r="107" spans="2:5" x14ac:dyDescent="0.25">
      <c r="B107" s="74">
        <v>42791</v>
      </c>
      <c r="C107" t="s">
        <v>13</v>
      </c>
      <c r="D107" t="s">
        <v>17</v>
      </c>
      <c r="E107" s="45">
        <v>125</v>
      </c>
    </row>
    <row r="108" spans="2:5" x14ac:dyDescent="0.25">
      <c r="B108" s="74">
        <v>42791</v>
      </c>
      <c r="C108" t="s">
        <v>13</v>
      </c>
      <c r="D108" t="s">
        <v>19</v>
      </c>
      <c r="E108" s="45">
        <v>125</v>
      </c>
    </row>
  </sheetData>
  <phoneticPr fontId="12" type="noConversion"/>
  <pageMargins left="0.7" right="0.7" top="0.75" bottom="0.75" header="0.3" footer="0.3"/>
  <pageSetup paperSize="9" scale="72" orientation="portrait" r:id="rId2"/>
  <rowBreaks count="2" manualBreakCount="2">
    <brk id="46" max="26" man="1"/>
    <brk id="93" max="26" man="1"/>
  </rowBreaks>
  <colBreaks count="2" manualBreakCount="2">
    <brk id="9" max="1048575" man="1"/>
    <brk id="18" max="1048575" man="1"/>
  </colBreaks>
  <drawing r:id="rId3"/>
  <tableParts count="1">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zoomScaleNormal="100" workbookViewId="0"/>
  </sheetViews>
  <sheetFormatPr defaultColWidth="9.140625" defaultRowHeight="15" x14ac:dyDescent="0.25"/>
  <cols>
    <col min="1" max="1" width="9.140625" style="13"/>
    <col min="2" max="2" width="9.140625" style="14"/>
    <col min="3" max="3" width="14.42578125" style="14" bestFit="1" customWidth="1"/>
    <col min="4" max="9" width="7.28515625" style="14" bestFit="1" customWidth="1"/>
    <col min="10" max="10" width="10.7109375" style="14" bestFit="1" customWidth="1"/>
    <col min="11" max="16384" width="9.140625" style="14"/>
  </cols>
  <sheetData>
    <row r="1" spans="1:3" x14ac:dyDescent="0.25">
      <c r="A1" s="13" t="s">
        <v>29</v>
      </c>
    </row>
    <row r="2" spans="1:3" x14ac:dyDescent="0.25">
      <c r="A2" s="13" t="s">
        <v>124</v>
      </c>
    </row>
    <row r="3" spans="1:3" x14ac:dyDescent="0.25">
      <c r="A3" s="15" t="s">
        <v>6</v>
      </c>
    </row>
    <row r="4" spans="1:3" x14ac:dyDescent="0.25">
      <c r="A4" s="47"/>
    </row>
    <row r="7" spans="1:3" ht="18.75" x14ac:dyDescent="0.3">
      <c r="C7" s="2"/>
    </row>
  </sheetData>
  <phoneticPr fontId="12" type="noConversion"/>
  <pageMargins left="0.7" right="0.7" top="0.75" bottom="0.75" header="0.3" footer="0.3"/>
  <pageSetup paperSize="9" scale="95" orientation="portrait" r:id="rId1"/>
  <colBreaks count="1" manualBreakCount="1">
    <brk id="10" max="1048575" man="1"/>
  </colBreaks>
  <drawing r:id="rId2"/>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zoomScaleNormal="100" workbookViewId="0"/>
  </sheetViews>
  <sheetFormatPr defaultColWidth="9.140625" defaultRowHeight="15" x14ac:dyDescent="0.25"/>
  <cols>
    <col min="1" max="1" width="9.140625" style="13"/>
    <col min="2" max="3" width="14.85546875" style="14" bestFit="1" customWidth="1"/>
    <col min="4" max="9" width="11.140625" style="14" customWidth="1"/>
    <col min="10" max="16384" width="9.140625" style="14"/>
  </cols>
  <sheetData>
    <row r="1" spans="1:9" ht="15" customHeight="1" x14ac:dyDescent="0.25">
      <c r="A1" s="39" t="s">
        <v>30</v>
      </c>
    </row>
    <row r="2" spans="1:9" ht="15" customHeight="1" x14ac:dyDescent="0.25">
      <c r="A2" s="13" t="s">
        <v>125</v>
      </c>
    </row>
    <row r="3" spans="1:9" ht="15" customHeight="1" x14ac:dyDescent="0.25">
      <c r="A3" s="13" t="s">
        <v>31</v>
      </c>
    </row>
    <row r="4" spans="1:9" ht="15" customHeight="1" x14ac:dyDescent="0.25">
      <c r="A4" s="13" t="s">
        <v>139</v>
      </c>
    </row>
    <row r="5" spans="1:9" ht="15" customHeight="1" x14ac:dyDescent="0.25">
      <c r="A5" s="15" t="s">
        <v>6</v>
      </c>
    </row>
    <row r="6" spans="1:9" ht="15" customHeight="1" x14ac:dyDescent="0.25">
      <c r="A6" s="11"/>
    </row>
    <row r="7" spans="1:9" ht="15" customHeight="1" x14ac:dyDescent="0.25">
      <c r="A7" s="39"/>
    </row>
    <row r="8" spans="1:9" ht="15" customHeight="1" x14ac:dyDescent="0.25"/>
    <row r="9" spans="1:9" ht="15" customHeight="1" x14ac:dyDescent="0.3">
      <c r="H9" s="2" t="str">
        <f>IF(AND($B$14="Kupujúci",$H$17=810),"Dobrá práca. Umiestnili ste svoje"," ")</f>
        <v xml:space="preserve"> </v>
      </c>
    </row>
    <row r="10" spans="1:9" ht="15" customHeight="1" x14ac:dyDescent="0.3">
      <c r="H10" s="2" t="str">
        <f>IF(AND($B$14="Kupujúci",$H$17=810),"prvé pole stĺpca. Pokračujte"," ")</f>
        <v xml:space="preserve"> </v>
      </c>
    </row>
    <row r="11" spans="1:9" ht="15" customHeight="1" x14ac:dyDescent="0.3">
      <c r="H11" s="2" t="str">
        <f>IF(AND($B$14="Kupujúci",$H$17=810),"kliknutím na položku Ďalej..."," ")</f>
        <v xml:space="preserve"> </v>
      </c>
    </row>
    <row r="13" spans="1:9" x14ac:dyDescent="0.25">
      <c r="B13" s="3" t="s">
        <v>10</v>
      </c>
      <c r="C13" t="s">
        <v>122</v>
      </c>
      <c r="D13"/>
      <c r="E13" s="19"/>
      <c r="F13" s="19"/>
      <c r="G13" s="19"/>
      <c r="H13" s="19"/>
      <c r="I13" s="19"/>
    </row>
    <row r="14" spans="1:9" x14ac:dyDescent="0.25">
      <c r="B14" t="s">
        <v>11</v>
      </c>
      <c r="C14" s="58">
        <v>220</v>
      </c>
      <c r="D14"/>
      <c r="E14" s="19"/>
      <c r="F14" s="19"/>
      <c r="G14" s="19"/>
      <c r="H14" s="19"/>
      <c r="I14" s="19"/>
    </row>
    <row r="15" spans="1:9" x14ac:dyDescent="0.25">
      <c r="B15" t="s">
        <v>13</v>
      </c>
      <c r="C15" s="58">
        <v>270</v>
      </c>
      <c r="D15"/>
      <c r="E15" s="19"/>
      <c r="F15" s="19"/>
      <c r="G15" s="19"/>
      <c r="H15" s="19"/>
      <c r="I15" s="19"/>
    </row>
    <row r="16" spans="1:9" x14ac:dyDescent="0.25">
      <c r="B16" t="s">
        <v>12</v>
      </c>
      <c r="C16" s="58">
        <v>810</v>
      </c>
      <c r="D16"/>
      <c r="E16" s="19"/>
      <c r="F16" s="19"/>
      <c r="G16" s="19"/>
      <c r="H16" s="19"/>
      <c r="I16" s="19"/>
    </row>
    <row r="17" spans="2:9" x14ac:dyDescent="0.25">
      <c r="B17" t="s">
        <v>21</v>
      </c>
      <c r="C17" s="58">
        <v>1300</v>
      </c>
      <c r="D17"/>
      <c r="E17" s="19"/>
      <c r="F17" s="19"/>
      <c r="G17" s="19"/>
      <c r="H17" s="19"/>
      <c r="I17" s="19"/>
    </row>
    <row r="18" spans="2:9" x14ac:dyDescent="0.25">
      <c r="B18"/>
      <c r="C18"/>
      <c r="D18"/>
      <c r="E18" s="19"/>
      <c r="F18" s="19"/>
      <c r="G18" s="19"/>
      <c r="H18" s="19"/>
      <c r="I18" s="19"/>
    </row>
    <row r="19" spans="2:9" x14ac:dyDescent="0.25">
      <c r="B19"/>
      <c r="C19"/>
      <c r="D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25" spans="2:9" x14ac:dyDescent="0.25">
      <c r="B25"/>
      <c r="C25"/>
      <c r="D25"/>
    </row>
    <row r="26" spans="2:9" x14ac:dyDescent="0.25">
      <c r="B26"/>
      <c r="C26"/>
      <c r="D26"/>
    </row>
    <row r="27" spans="2:9" x14ac:dyDescent="0.25">
      <c r="B27"/>
      <c r="C27"/>
      <c r="D27"/>
    </row>
    <row r="28" spans="2:9" x14ac:dyDescent="0.25">
      <c r="B28"/>
      <c r="C28"/>
      <c r="D28"/>
    </row>
    <row r="29" spans="2:9" x14ac:dyDescent="0.25">
      <c r="B29"/>
      <c r="C29"/>
      <c r="D29"/>
    </row>
    <row r="30" spans="2:9" x14ac:dyDescent="0.25">
      <c r="B30"/>
      <c r="C30"/>
      <c r="D30"/>
    </row>
    <row r="100" spans="2:5" x14ac:dyDescent="0.25">
      <c r="B100" s="14" t="s">
        <v>9</v>
      </c>
      <c r="C100" s="14" t="s">
        <v>10</v>
      </c>
      <c r="D100" s="14" t="s">
        <v>14</v>
      </c>
      <c r="E100" s="14" t="s">
        <v>20</v>
      </c>
    </row>
    <row r="101" spans="2:5" x14ac:dyDescent="0.25">
      <c r="B101" s="54">
        <v>42736</v>
      </c>
      <c r="C101" t="s">
        <v>11</v>
      </c>
      <c r="D101" t="s">
        <v>15</v>
      </c>
      <c r="E101" s="46">
        <v>95</v>
      </c>
    </row>
    <row r="102" spans="2:5" x14ac:dyDescent="0.25">
      <c r="B102" s="54">
        <v>42750</v>
      </c>
      <c r="C102" t="s">
        <v>12</v>
      </c>
      <c r="D102" t="s">
        <v>16</v>
      </c>
      <c r="E102" s="46">
        <v>325</v>
      </c>
    </row>
    <row r="103" spans="2:5" x14ac:dyDescent="0.25">
      <c r="B103" s="54">
        <v>42752</v>
      </c>
      <c r="C103" t="s">
        <v>12</v>
      </c>
      <c r="D103" t="s">
        <v>17</v>
      </c>
      <c r="E103" s="46">
        <v>250</v>
      </c>
    </row>
    <row r="104" spans="2:5" x14ac:dyDescent="0.25">
      <c r="B104" s="54">
        <v>42756</v>
      </c>
      <c r="C104" t="s">
        <v>11</v>
      </c>
      <c r="D104" t="s">
        <v>16</v>
      </c>
      <c r="E104" s="46">
        <v>125</v>
      </c>
    </row>
    <row r="105" spans="2:5" x14ac:dyDescent="0.25">
      <c r="B105" s="54">
        <v>42768</v>
      </c>
      <c r="C105" t="s">
        <v>12</v>
      </c>
      <c r="D105" t="s">
        <v>16</v>
      </c>
      <c r="E105" s="46">
        <v>235</v>
      </c>
    </row>
    <row r="106" spans="2:5" x14ac:dyDescent="0.25">
      <c r="B106" s="54">
        <v>42786</v>
      </c>
      <c r="C106" t="s">
        <v>13</v>
      </c>
      <c r="D106" t="s">
        <v>18</v>
      </c>
      <c r="E106" s="46">
        <v>20</v>
      </c>
    </row>
    <row r="107" spans="2:5" x14ac:dyDescent="0.25">
      <c r="B107" s="54">
        <v>42791</v>
      </c>
      <c r="C107" t="s">
        <v>13</v>
      </c>
      <c r="D107" t="s">
        <v>17</v>
      </c>
      <c r="E107" s="46">
        <v>125</v>
      </c>
    </row>
    <row r="108" spans="2:5" x14ac:dyDescent="0.25">
      <c r="B108" s="54">
        <v>42791</v>
      </c>
      <c r="C108" t="s">
        <v>13</v>
      </c>
      <c r="D108" t="s">
        <v>19</v>
      </c>
      <c r="E108" s="46">
        <v>125</v>
      </c>
    </row>
  </sheetData>
  <phoneticPr fontId="12" type="noConversion"/>
  <pageMargins left="0.7" right="0.7" top="0.75" bottom="0.75" header="0.3" footer="0.3"/>
  <pageSetup paperSize="9" scale="72" orientation="portrait" r:id="rId2"/>
  <rowBreaks count="2" manualBreakCount="2">
    <brk id="47" max="15" man="1"/>
    <brk id="94" max="15" man="1"/>
  </rowBreaks>
  <colBreaks count="1" manualBreakCount="1">
    <brk id="7" max="1048575" man="1"/>
  </colBreaks>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9"/>
  <sheetViews>
    <sheetView showGridLines="0" zoomScaleNormal="100" workbookViewId="0"/>
  </sheetViews>
  <sheetFormatPr defaultColWidth="9.140625" defaultRowHeight="15" x14ac:dyDescent="0.25"/>
  <cols>
    <col min="1" max="1" width="9.140625" style="13"/>
    <col min="2" max="3" width="14.85546875" style="14" customWidth="1"/>
    <col min="4" max="8" width="11.140625" style="14" customWidth="1"/>
    <col min="9" max="9" width="13" style="14" customWidth="1"/>
    <col min="10" max="10" width="11.140625" style="14" customWidth="1"/>
    <col min="11" max="15" width="9.140625" style="14" customWidth="1"/>
    <col min="16" max="16384" width="9.140625" style="14"/>
  </cols>
  <sheetData>
    <row r="1" spans="1:14" x14ac:dyDescent="0.25">
      <c r="A1" s="13" t="s">
        <v>32</v>
      </c>
    </row>
    <row r="2" spans="1:14" x14ac:dyDescent="0.25">
      <c r="A2" s="13" t="s">
        <v>33</v>
      </c>
    </row>
    <row r="3" spans="1:14" x14ac:dyDescent="0.25">
      <c r="A3" s="13" t="s">
        <v>34</v>
      </c>
    </row>
    <row r="4" spans="1:14" x14ac:dyDescent="0.25">
      <c r="A4" s="13" t="s">
        <v>35</v>
      </c>
    </row>
    <row r="5" spans="1:14" x14ac:dyDescent="0.25">
      <c r="A5" s="15" t="s">
        <v>6</v>
      </c>
    </row>
    <row r="6" spans="1:14" x14ac:dyDescent="0.25">
      <c r="A6" s="11"/>
      <c r="K6" s="19"/>
      <c r="L6" s="19"/>
      <c r="M6" s="19"/>
      <c r="N6" s="19"/>
    </row>
    <row r="7" spans="1:14" x14ac:dyDescent="0.25">
      <c r="K7" s="19"/>
      <c r="L7" s="19"/>
      <c r="M7" s="19"/>
      <c r="N7" s="19"/>
    </row>
    <row r="8" spans="1:14" x14ac:dyDescent="0.25">
      <c r="C8" s="38"/>
      <c r="K8" s="19"/>
      <c r="L8" s="19"/>
      <c r="M8" s="19"/>
      <c r="N8" s="19"/>
    </row>
    <row r="9" spans="1:14" x14ac:dyDescent="0.25">
      <c r="C9" s="7" t="s">
        <v>122</v>
      </c>
      <c r="D9" s="55" t="s">
        <v>14</v>
      </c>
      <c r="E9" s="7"/>
      <c r="F9" s="7"/>
      <c r="G9" s="7"/>
      <c r="H9" s="7"/>
      <c r="I9" s="12"/>
      <c r="J9" s="19"/>
      <c r="K9" s="19"/>
      <c r="L9" s="19"/>
      <c r="M9" s="19"/>
      <c r="N9" s="19"/>
    </row>
    <row r="10" spans="1:14" x14ac:dyDescent="0.25">
      <c r="C10" s="6" t="s">
        <v>10</v>
      </c>
      <c r="D10" s="55" t="s">
        <v>16</v>
      </c>
      <c r="E10" s="55" t="s">
        <v>15</v>
      </c>
      <c r="F10" s="55" t="s">
        <v>18</v>
      </c>
      <c r="G10" s="55" t="s">
        <v>19</v>
      </c>
      <c r="H10" s="55" t="s">
        <v>17</v>
      </c>
      <c r="I10" s="8" t="s">
        <v>146</v>
      </c>
      <c r="J10" s="19"/>
      <c r="K10" s="19"/>
      <c r="L10" s="19"/>
      <c r="M10" s="19"/>
      <c r="N10" s="19"/>
    </row>
    <row r="11" spans="1:14" x14ac:dyDescent="0.25">
      <c r="C11" s="6" t="s">
        <v>11</v>
      </c>
      <c r="D11" s="61">
        <v>125</v>
      </c>
      <c r="E11" s="61">
        <v>95</v>
      </c>
      <c r="F11" s="61"/>
      <c r="G11" s="61"/>
      <c r="H11" s="61"/>
      <c r="I11" s="62">
        <v>220</v>
      </c>
      <c r="J11" s="19"/>
      <c r="K11" s="19"/>
      <c r="L11" s="19"/>
      <c r="M11" s="19"/>
      <c r="N11" s="19"/>
    </row>
    <row r="12" spans="1:14" x14ac:dyDescent="0.25">
      <c r="C12" s="6" t="s">
        <v>13</v>
      </c>
      <c r="D12" s="61"/>
      <c r="E12" s="61"/>
      <c r="F12" s="61">
        <v>20</v>
      </c>
      <c r="G12" s="61">
        <v>125</v>
      </c>
      <c r="H12" s="61">
        <v>125</v>
      </c>
      <c r="I12" s="62">
        <v>270</v>
      </c>
      <c r="J12" s="19"/>
      <c r="K12" s="19"/>
      <c r="L12" s="19"/>
      <c r="M12" s="19"/>
      <c r="N12" s="19"/>
    </row>
    <row r="13" spans="1:14" x14ac:dyDescent="0.25">
      <c r="C13" s="6" t="s">
        <v>12</v>
      </c>
      <c r="D13" s="61">
        <v>560</v>
      </c>
      <c r="E13" s="61"/>
      <c r="F13" s="61"/>
      <c r="G13" s="61"/>
      <c r="H13" s="61">
        <v>250</v>
      </c>
      <c r="I13" s="62">
        <v>810</v>
      </c>
      <c r="J13" s="19"/>
    </row>
    <row r="14" spans="1:14" x14ac:dyDescent="0.25">
      <c r="C14" s="8" t="s">
        <v>146</v>
      </c>
      <c r="D14" s="63">
        <v>685</v>
      </c>
      <c r="E14" s="63">
        <v>95</v>
      </c>
      <c r="F14" s="63">
        <v>20</v>
      </c>
      <c r="G14" s="63">
        <v>125</v>
      </c>
      <c r="H14" s="63">
        <v>375</v>
      </c>
      <c r="I14" s="59">
        <v>1300</v>
      </c>
      <c r="J14" s="19"/>
      <c r="K14" s="19"/>
    </row>
    <row r="15" spans="1:14" x14ac:dyDescent="0.25">
      <c r="C15"/>
      <c r="D15"/>
      <c r="E15"/>
      <c r="K15" s="19"/>
    </row>
    <row r="16" spans="1:14" x14ac:dyDescent="0.25">
      <c r="C16"/>
      <c r="D16"/>
      <c r="E16"/>
      <c r="K16" s="19"/>
    </row>
    <row r="17" spans="3:11" x14ac:dyDescent="0.25">
      <c r="C17"/>
      <c r="D17"/>
      <c r="E17"/>
      <c r="K17" s="19"/>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10" x14ac:dyDescent="0.25">
      <c r="B100" s="16" t="s">
        <v>9</v>
      </c>
      <c r="C100" s="16" t="s">
        <v>10</v>
      </c>
      <c r="D100" s="16" t="s">
        <v>14</v>
      </c>
      <c r="E100" s="16" t="s">
        <v>20</v>
      </c>
    </row>
    <row r="101" spans="2:10" x14ac:dyDescent="0.25">
      <c r="B101" s="54">
        <v>42736</v>
      </c>
      <c r="C101" s="67" t="s">
        <v>11</v>
      </c>
      <c r="D101" s="67" t="s">
        <v>15</v>
      </c>
      <c r="E101" s="68">
        <v>95</v>
      </c>
    </row>
    <row r="102" spans="2:10" x14ac:dyDescent="0.25">
      <c r="B102" s="54">
        <v>42750</v>
      </c>
      <c r="C102" s="67" t="s">
        <v>12</v>
      </c>
      <c r="D102" s="67" t="s">
        <v>16</v>
      </c>
      <c r="E102" s="68">
        <v>325</v>
      </c>
    </row>
    <row r="103" spans="2:10" x14ac:dyDescent="0.25">
      <c r="B103" s="54">
        <v>42752</v>
      </c>
      <c r="C103" s="67" t="s">
        <v>12</v>
      </c>
      <c r="D103" s="67" t="s">
        <v>17</v>
      </c>
      <c r="E103" s="68">
        <v>250</v>
      </c>
    </row>
    <row r="104" spans="2:10" x14ac:dyDescent="0.25">
      <c r="B104" s="54">
        <v>42756</v>
      </c>
      <c r="C104" s="67" t="s">
        <v>11</v>
      </c>
      <c r="D104" s="67" t="s">
        <v>16</v>
      </c>
      <c r="E104" s="68">
        <v>125</v>
      </c>
    </row>
    <row r="105" spans="2:10" x14ac:dyDescent="0.25">
      <c r="B105" s="54">
        <v>42768</v>
      </c>
      <c r="C105" s="67" t="s">
        <v>12</v>
      </c>
      <c r="D105" s="67" t="s">
        <v>16</v>
      </c>
      <c r="E105" s="68">
        <v>235</v>
      </c>
    </row>
    <row r="106" spans="2:10" x14ac:dyDescent="0.25">
      <c r="B106" s="54">
        <v>42786</v>
      </c>
      <c r="C106" s="67" t="s">
        <v>13</v>
      </c>
      <c r="D106" s="67" t="s">
        <v>18</v>
      </c>
      <c r="E106" s="68">
        <v>20</v>
      </c>
    </row>
    <row r="107" spans="2:10" x14ac:dyDescent="0.25">
      <c r="B107" s="54">
        <v>42791</v>
      </c>
      <c r="C107" s="67" t="s">
        <v>13</v>
      </c>
      <c r="D107" s="67" t="s">
        <v>17</v>
      </c>
      <c r="E107" s="68">
        <v>125</v>
      </c>
      <c r="J107" s="1"/>
    </row>
    <row r="108" spans="2:10" x14ac:dyDescent="0.25">
      <c r="B108" s="54">
        <v>42791</v>
      </c>
      <c r="C108" s="67" t="s">
        <v>13</v>
      </c>
      <c r="D108" s="67" t="s">
        <v>19</v>
      </c>
      <c r="E108" s="68">
        <v>125</v>
      </c>
    </row>
    <row r="109" spans="2:10" x14ac:dyDescent="0.25">
      <c r="D109"/>
    </row>
  </sheetData>
  <phoneticPr fontId="12" type="noConversion"/>
  <pageMargins left="0.7" right="0.7" top="0.75" bottom="0.75" header="0.3" footer="0.3"/>
  <pageSetup paperSize="9" scale="72" orientation="portrait" r:id="rId2"/>
  <rowBreaks count="2" manualBreakCount="2">
    <brk id="47" max="9" man="1"/>
    <brk id="94" max="9" man="1"/>
  </rowBreaks>
  <colBreaks count="1" manualBreakCount="1">
    <brk id="7" max="1048575" man="1"/>
  </colBreaks>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3.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7F44CAA-2682-4B2B-8C04-5B8DBC979155}">
  <ds:schemaRefs>
    <ds:schemaRef ds:uri="http://purl.org/dc/elements/1.1/"/>
    <ds:schemaRef ds:uri="http://schemas.microsoft.com/office/2006/metadata/properties"/>
    <ds:schemaRef ds:uri="http://schemas.openxmlformats.org/package/2006/metadata/core-properties"/>
    <ds:schemaRef ds:uri="dd7c47ff-c060-483d-b183-fc753face390"/>
    <ds:schemaRef ds:uri="http://schemas.microsoft.com/office/2006/documentManagement/types"/>
    <ds:schemaRef ds:uri="http://schemas.microsoft.com/office/infopath/2007/PartnerControls"/>
    <ds:schemaRef ds:uri="http://purl.org/dc/terms/"/>
    <ds:schemaRef ds:uri="http://purl.org/dc/dcmitype/"/>
    <ds:schemaRef ds:uri="7f83e6f8-886b-43af-82bd-c70191393313"/>
    <ds:schemaRef ds:uri="http://schemas.microsoft.com/sharepoint/v3"/>
    <ds:schemaRef ds:uri="http://www.w3.org/XML/1998/namespace"/>
  </ds:schemaRefs>
</ds:datastoreItem>
</file>

<file path=customXml/itemProps21.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32.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TM16410255</ap:Template>
  <ap:DocSecurity>0</ap:DocSecurity>
  <ap:ScaleCrop>false</ap:ScaleCrop>
  <ap:HeadingPairs>
    <vt:vector baseType="variant" size="4">
      <vt:variant>
        <vt:lpstr>Worksheets</vt:lpstr>
      </vt:variant>
      <vt:variant>
        <vt:i4>26</vt:i4>
      </vt:variant>
      <vt:variant>
        <vt:lpstr>Named Ranges</vt:lpstr>
      </vt:variant>
      <vt:variant>
        <vt:i4>3</vt:i4>
      </vt:variant>
    </vt:vector>
  </ap:HeadingPairs>
  <ap:TitlesOfParts>
    <vt:vector baseType="lpstr" size="29">
      <vt:lpstr>Začiatok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Ďalšie informácie</vt:lpstr>
      <vt:lpstr>'10'!Print_Area</vt:lpstr>
      <vt:lpstr>'7'!Print_Area</vt:lpstr>
      <vt:lpstr>'9'!Print_Area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2021-10-21T09:33:18Z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0x010100622B1C47AD08B946A60F426AF87C5B61</vt:lpwstr>
  </property>
</Properties>
</file>