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210" windowHeight="6705" xr2:uid="{00000000-000D-0000-FFFF-FFFF00000000}"/>
  </bookViews>
  <sheets>
    <sheet name="Súhrn" sheetId="1" r:id="rId1"/>
    <sheet name="Výdavky" sheetId="2" r:id="rId2"/>
  </sheets>
  <definedNames>
    <definedName name="Nadpis1">Prijmy[[#Headers],[Kategória]]</definedName>
    <definedName name="Nadpis2">Vydavky[[#Headers],[Kategória]]</definedName>
    <definedName name="_xlnm.Print_Titles" localSheetId="0">Súhrn!$2:$2</definedName>
    <definedName name="_xlnm.Print_Titles" localSheetId="1">Výdavky!$2:$3</definedName>
    <definedName name="Oblast_nadpisu_riadka1..O4">Súhrn!$B$2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<sst xmlns="http://schemas.openxmlformats.org/spreadsheetml/2006/main" count="69" uniqueCount="40">
  <si>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Osobný rozpočet</t>
  </si>
  <si>
    <t>Celkové výdavky</t>
  </si>
  <si>
    <t>Chýbajúci alebo zostávajúci obnos</t>
  </si>
  <si>
    <t>Príjmy</t>
  </si>
  <si>
    <t>Kategória</t>
  </si>
  <si>
    <t>Mzdy</t>
  </si>
  <si>
    <t>Úroky a dividendy</t>
  </si>
  <si>
    <t>Rôzne</t>
  </si>
  <si>
    <t>Jan</t>
  </si>
  <si>
    <t>Feb</t>
  </si>
  <si>
    <t>Marec</t>
  </si>
  <si>
    <t>Apríl</t>
  </si>
  <si>
    <t>Máj</t>
  </si>
  <si>
    <t>Jún</t>
  </si>
  <si>
    <t>Júl</t>
  </si>
  <si>
    <t>Aug</t>
  </si>
  <si>
    <t>Sept</t>
  </si>
  <si>
    <t>Okt</t>
  </si>
  <si>
    <t>Nov</t>
  </si>
  <si>
    <t>Dec</t>
  </si>
  <si>
    <t>Rok</t>
  </si>
  <si>
    <t>Výdavky</t>
  </si>
  <si>
    <t>Domov</t>
  </si>
  <si>
    <t>Bežné výdavky</t>
  </si>
  <si>
    <t>Doprava</t>
  </si>
  <si>
    <t>Zábava</t>
  </si>
  <si>
    <t>Zdravotné</t>
  </si>
  <si>
    <t>Dovolenky</t>
  </si>
  <si>
    <t>Rekreácia</t>
  </si>
  <si>
    <t>Poplatky a predplatné</t>
  </si>
  <si>
    <t>Podkategória</t>
  </si>
  <si>
    <t>Hypotéka alebo nájomné</t>
  </si>
  <si>
    <t xml:space="preserve">Potraviny </t>
  </si>
  <si>
    <t>Pohonné látky</t>
  </si>
  <si>
    <t>Káblová televízia</t>
  </si>
  <si>
    <t>Poplatky za fitnes</t>
  </si>
  <si>
    <t>Letenky</t>
  </si>
  <si>
    <t>Poplatky za telocvičňu</t>
  </si>
  <si>
    <t>Časopisy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</si>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</sst>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[$EUR]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6">
    <xf numFmtId="0" fontId="0" fillId="0" borderId="0" xfId="0">
      <alignment vertical="center" wrapText="1"/>
    </xf>
    <xf numFmtId="166" fontId="6" fillId="0" borderId="3" xfId="6">
      <alignment vertical="center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166" fontId="9" fillId="0" borderId="0" xfId="7" applyNumberFormat="1" applyFont="1" applyFill="1" applyBorder="1" applyAlignment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9" fillId="0" borderId="0" xfId="7" applyFont="1" applyFill="1" applyBorder="1" applyAlignment="1">
      <alignment vertical="center" wrapText="1"/>
    </xf>
    <xf numFmtId="166" fontId="9" fillId="0" borderId="0" xfId="6" applyNumberFormat="1" applyFont="1" applyFill="1" applyBorder="1" applyAlignment="1">
      <alignment vertical="center"/>
    </xf>
  </cellXfs>
  <cellStyles count="48">
    <cellStyle name="20 % - zvýraznenie1" xfId="25" builtinId="30" customBuiltin="1"/>
    <cellStyle name="20 % - zvýraznenie2" xfId="29" builtinId="34" customBuiltin="1"/>
    <cellStyle name="20 % - zvýraznenie3" xfId="33" builtinId="38" customBuiltin="1"/>
    <cellStyle name="20 % - zvýraznenie4" xfId="37" builtinId="42" customBuiltin="1"/>
    <cellStyle name="20 % - zvýraznenie5" xfId="41" builtinId="46" customBuiltin="1"/>
    <cellStyle name="20 % - zvýraznenie6" xfId="45" builtinId="50" customBuiltin="1"/>
    <cellStyle name="40 % - zvýraznenie1" xfId="26" builtinId="31" customBuiltin="1"/>
    <cellStyle name="40 % - zvýraznenie2" xfId="30" builtinId="35" customBuiltin="1"/>
    <cellStyle name="40 % - zvýraznenie3" xfId="34" builtinId="39" customBuiltin="1"/>
    <cellStyle name="40 % - zvýraznenie4" xfId="38" builtinId="43" customBuiltin="1"/>
    <cellStyle name="40 % - zvýraznenie5" xfId="42" builtinId="47" customBuiltin="1"/>
    <cellStyle name="40 % - zvýraznenie6" xfId="46" builtinId="51" customBuiltin="1"/>
    <cellStyle name="60 % - zvýraznenie1" xfId="27" builtinId="32" customBuiltin="1"/>
    <cellStyle name="60 % - zvýraznenie2" xfId="31" builtinId="36" customBuiltin="1"/>
    <cellStyle name="60 % - zvýraznenie3" xfId="35" builtinId="40" customBuiltin="1"/>
    <cellStyle name="60 % - zvýraznenie4" xfId="39" builtinId="44" customBuiltin="1"/>
    <cellStyle name="60 % - zvýraznenie5" xfId="43" builtinId="48" customBuiltin="1"/>
    <cellStyle name="60 % - zvýraznenie6" xfId="47" builtinId="52" customBuiltin="1"/>
    <cellStyle name="Čiarka" xfId="9" builtinId="3" customBuiltin="1"/>
    <cellStyle name="Čiarka [0]" xfId="10" builtinId="6" customBuiltin="1"/>
    <cellStyle name="Dobrá" xfId="14" builtinId="26" customBuiltin="1"/>
    <cellStyle name="Kontrolná bunka" xfId="21" builtinId="23" customBuiltin="1"/>
    <cellStyle name="Mena" xfId="11" builtinId="4" customBuiltin="1"/>
    <cellStyle name="Mena [0]" xfId="12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16" builtinId="28" customBuiltin="1"/>
    <cellStyle name="Normálna" xfId="0" builtinId="0" customBuiltin="1"/>
    <cellStyle name="Percentá" xfId="13" builtinId="5" customBuiltin="1"/>
    <cellStyle name="Poznámka" xfId="23" builtinId="10" customBuiltin="1"/>
    <cellStyle name="Prepojená bunka" xfId="20" builtinId="24" customBuiltin="1"/>
    <cellStyle name="Spolu" xfId="6" builtinId="25" customBuiltin="1"/>
    <cellStyle name="Suma" xfId="7" xr:uid="{00000000-0005-0000-0000-000000000000}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8" builtinId="53" customBuiltin="1"/>
    <cellStyle name="Zlá" xfId="15" builtinId="27" customBuiltin="1"/>
    <cellStyle name="Zvýraznenie1" xfId="24" builtinId="29" customBuiltin="1"/>
    <cellStyle name="Zvýraznenie2" xfId="28" builtinId="33" customBuiltin="1"/>
    <cellStyle name="Zvýraznenie3" xfId="32" builtinId="37" customBuiltin="1"/>
    <cellStyle name="Zvýraznenie4" xfId="36" builtinId="41" customBuiltin="1"/>
    <cellStyle name="Zvýraznenie5" xfId="40" builtinId="45" customBuiltin="1"/>
    <cellStyle name="Zvýraznenie6" xfId="44" builtinId="49" customBuiltin="1"/>
  </cellStyles>
  <dxfs count="4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[$EUR]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8"/>
      <tableStyleElement type="headerRow" dxfId="47"/>
      <tableStyleElement type="totalRow" dxfId="46"/>
      <tableStyleElement type="firstRowStripe" dxfId="45"/>
      <tableStyleElement type="secondRow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ijmy" displayName="Prijmy" ref="B6:O10" totalsRowCount="1" headerRowBorderDxfId="43">
  <autoFilter ref="B6:O9" xr:uid="{00000000-0009-0000-0100-000002000000}"/>
  <tableColumns count="14">
    <tableColumn id="1" xr3:uid="{00000000-0010-0000-0000-000001000000}" name="Kategória" totalsRowLabel="Celková hodnota"/>
    <tableColumn id="2" xr3:uid="{00000000-0010-0000-0000-000002000000}" name="Jan" totalsRowFunction="sum" totalsRowDxfId="42" dataCellStyle="Suma"/>
    <tableColumn id="3" xr3:uid="{00000000-0010-0000-0000-000003000000}" name="Feb" totalsRowFunction="sum" totalsRowDxfId="41" dataCellStyle="Suma"/>
    <tableColumn id="4" xr3:uid="{00000000-0010-0000-0000-000004000000}" name="Marec" totalsRowFunction="sum" totalsRowDxfId="40" dataCellStyle="Suma"/>
    <tableColumn id="5" xr3:uid="{00000000-0010-0000-0000-000005000000}" name="Apríl" totalsRowFunction="sum" totalsRowDxfId="39" dataCellStyle="Suma"/>
    <tableColumn id="6" xr3:uid="{00000000-0010-0000-0000-000006000000}" name="Máj" totalsRowFunction="sum" totalsRowDxfId="38" dataCellStyle="Suma"/>
    <tableColumn id="7" xr3:uid="{00000000-0010-0000-0000-000007000000}" name="Jún" totalsRowFunction="sum" totalsRowDxfId="37" dataCellStyle="Suma"/>
    <tableColumn id="8" xr3:uid="{00000000-0010-0000-0000-000008000000}" name="Júl" totalsRowFunction="sum" totalsRowDxfId="36" dataCellStyle="Suma"/>
    <tableColumn id="9" xr3:uid="{00000000-0010-0000-0000-000009000000}" name="Aug" totalsRowFunction="sum" totalsRowDxfId="35" dataCellStyle="Suma"/>
    <tableColumn id="10" xr3:uid="{00000000-0010-0000-0000-00000A000000}" name="Sept" totalsRowFunction="sum" totalsRowDxfId="34" dataCellStyle="Suma"/>
    <tableColumn id="11" xr3:uid="{00000000-0010-0000-0000-00000B000000}" name="Okt" totalsRowFunction="sum" totalsRowDxfId="33" dataCellStyle="Suma"/>
    <tableColumn id="12" xr3:uid="{00000000-0010-0000-0000-00000C000000}" name="Nov" totalsRowFunction="sum" totalsRowDxfId="32" dataCellStyle="Suma"/>
    <tableColumn id="13" xr3:uid="{00000000-0010-0000-0000-00000D000000}" name="Dec" totalsRowFunction="sum" totalsRowDxfId="31" dataCellStyle="Suma"/>
    <tableColumn id="15" xr3:uid="{00000000-0010-0000-0000-00000F000000}" name="Rok" totalsRowFunction="sum" totalsRowDxfId="30">
      <calculatedColumnFormula>SUM(Prijmy[[#This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Do tejto tabuľky zadajte príjmy z rôznych zdrojov za jednotlivé mesiace. Ročné príjmy sa vypočítajú automaticky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Vydavky" displayName="Vydavky" ref="B3:P12" totalsRowCount="1" headerRowDxfId="29" headerRowBorderDxfId="28">
  <autoFilter ref="B3:P11" xr:uid="{00000000-0009-0000-0100-000001000000}"/>
  <tableColumns count="15">
    <tableColumn id="15" xr3:uid="{00000000-0010-0000-0100-00000F000000}" name="Kategória" totalsRowLabel="Celková hodnota" dataDxfId="27" totalsRowDxfId="26"/>
    <tableColumn id="1" xr3:uid="{00000000-0010-0000-0100-000001000000}" name="Podkategória" dataDxfId="13"/>
    <tableColumn id="2" xr3:uid="{00000000-0010-0000-0100-000002000000}" name="Jan" totalsRowFunction="sum" dataDxfId="12" dataCellStyle="Suma"/>
    <tableColumn id="3" xr3:uid="{00000000-0010-0000-0100-000003000000}" name="Feb" totalsRowFunction="sum" dataDxfId="11" totalsRowDxfId="25"/>
    <tableColumn id="4" xr3:uid="{00000000-0010-0000-0100-000004000000}" name="Marec" totalsRowFunction="sum" dataDxfId="10" totalsRowDxfId="24"/>
    <tableColumn id="5" xr3:uid="{00000000-0010-0000-0100-000005000000}" name="Apríl" totalsRowFunction="sum" dataDxfId="9" totalsRowDxfId="23"/>
    <tableColumn id="6" xr3:uid="{00000000-0010-0000-0100-000006000000}" name="Máj" totalsRowFunction="sum" dataDxfId="8" totalsRowDxfId="22"/>
    <tableColumn id="7" xr3:uid="{00000000-0010-0000-0100-000007000000}" name="Jún" totalsRowFunction="sum" dataDxfId="7" totalsRowDxfId="21"/>
    <tableColumn id="8" xr3:uid="{00000000-0010-0000-0100-000008000000}" name="Júl" totalsRowFunction="sum" dataDxfId="6" totalsRowDxfId="20"/>
    <tableColumn id="9" xr3:uid="{00000000-0010-0000-0100-000009000000}" name="Aug" totalsRowFunction="sum" dataDxfId="5" totalsRowDxfId="19"/>
    <tableColumn id="10" xr3:uid="{00000000-0010-0000-0100-00000A000000}" name="Sept" totalsRowFunction="sum" dataDxfId="4" totalsRowDxfId="18"/>
    <tableColumn id="11" xr3:uid="{00000000-0010-0000-0100-00000B000000}" name="Okt" totalsRowFunction="sum" dataDxfId="3" totalsRowDxfId="17"/>
    <tableColumn id="12" xr3:uid="{00000000-0010-0000-0100-00000C000000}" name="Nov" totalsRowFunction="sum" dataDxfId="2" totalsRowDxfId="16"/>
    <tableColumn id="13" xr3:uid="{00000000-0010-0000-0100-00000D000000}" name="Dec" totalsRowFunction="sum" dataDxfId="1" totalsRowDxfId="15"/>
    <tableColumn id="14" xr3:uid="{00000000-0010-0000-0100-00000E000000}" name="Rok" totalsRowFunction="sum" dataDxfId="0" totalsRowDxfId="14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výdavky za jednotlivé mesiace a kategórie. Ročné výdavky sa vypočítajú automaticky."/>
    </ext>
  </extLst>
</table>
</file>

<file path=xl/theme/theme1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32.8554687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2" t="s">
        <v>0</v>
      </c>
      <c r="C1" s="2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</row>
    <row r="3" spans="2:15" ht="30" customHeight="1" thickBot="1" x14ac:dyDescent="0.3">
      <c r="B3" s="4" t="s">
        <v>1</v>
      </c>
      <c r="C3" s="9">
        <f>Vydavky[[#Totals],[Jan]]</f>
        <v>0</v>
      </c>
      <c r="D3" s="9">
        <f>Vydavky[[#Totals],[Feb]]</f>
        <v>0</v>
      </c>
      <c r="E3" s="9">
        <f>Vydavky[[#Totals],[Marec]]</f>
        <v>0</v>
      </c>
      <c r="F3" s="9">
        <f>Vydavky[[#Totals],[Apríl]]</f>
        <v>0</v>
      </c>
      <c r="G3" s="9">
        <f>Vydavky[[#Totals],[Máj]]</f>
        <v>0</v>
      </c>
      <c r="H3" s="9">
        <f>Vydavky[[#Totals],[Jún]]</f>
        <v>0</v>
      </c>
      <c r="I3" s="9">
        <f>Vydavky[[#Totals],[Júl]]</f>
        <v>0</v>
      </c>
      <c r="J3" s="9">
        <f>Vydavky[[#Totals],[Aug]]</f>
        <v>0</v>
      </c>
      <c r="K3" s="9">
        <f>Vydavky[[#Totals],[Sept]]</f>
        <v>0</v>
      </c>
      <c r="L3" s="9">
        <f>Vydavky[[#Totals],[Okt]]</f>
        <v>0</v>
      </c>
      <c r="M3" s="9">
        <f>Vydavky[[#Totals],[Nov]]</f>
        <v>0</v>
      </c>
      <c r="N3" s="9">
        <f>Vydavky[[#Totals],[Dec]]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SUM(Prijmy[[#Totals],[Jan]]-C3)</f>
        <v>0</v>
      </c>
      <c r="D4" s="10">
        <f>SUM(Prijmy[[#Totals],[Feb]]-D3)</f>
        <v>0</v>
      </c>
      <c r="E4" s="10">
        <f>SUM(Prijmy[[#Totals],[Marec]]-E3)</f>
        <v>0</v>
      </c>
      <c r="F4" s="10">
        <f>SUM(Prijmy[[#Totals],[Apríl]]-F3)</f>
        <v>0</v>
      </c>
      <c r="G4" s="10">
        <f>SUM(Prijmy[[#Totals],[Máj]]-G3)</f>
        <v>0</v>
      </c>
      <c r="H4" s="10">
        <f>SUM(Prijmy[[#Totals],[Jún]]-H3)</f>
        <v>0</v>
      </c>
      <c r="I4" s="10">
        <f>SUM(Prijmy[[#Totals],[Júl]]-I3)</f>
        <v>0</v>
      </c>
      <c r="J4" s="10">
        <f>SUM(Prijmy[[#Totals],[Aug]]-J3)</f>
        <v>0</v>
      </c>
      <c r="K4" s="10">
        <f>SUM(Prijmy[[#Totals],[Sept]]-K3)</f>
        <v>0</v>
      </c>
      <c r="L4" s="10">
        <f>SUM(Prijmy[[#Totals],[Okt]]-L3)</f>
        <v>0</v>
      </c>
      <c r="M4" s="10">
        <f>SUM(Prijmy[[#Totals],[Nov]]-M3)</f>
        <v>0</v>
      </c>
      <c r="N4" s="10">
        <f>SUM(Prijmy[[#Totals],[Dec]]-N3)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3" t="s">
        <v>18</v>
      </c>
      <c r="N6" s="13" t="s">
        <v>19</v>
      </c>
      <c r="O6" s="13" t="s">
        <v>20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SUM(Prijmy[[#This Row],[Jan]:[Dec]])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SUM(Prijmy[[#This Row],[Jan]:[Dec]])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SUM(Prijmy[[#This Row],[Jan]:[Dec]])</f>
        <v>0</v>
      </c>
    </row>
    <row r="10" spans="2:15" ht="30" customHeight="1" thickBot="1" x14ac:dyDescent="0.3">
      <c r="B10" t="s">
        <v>39</v>
      </c>
      <c r="C10" s="18">
        <f>SUBTOTAL(109,Prijmy[Jan])</f>
        <v>0</v>
      </c>
      <c r="D10" s="18">
        <f>SUBTOTAL(109,Prijmy[Feb])</f>
        <v>0</v>
      </c>
      <c r="E10" s="18">
        <f>SUBTOTAL(109,Prijmy[Marec])</f>
        <v>0</v>
      </c>
      <c r="F10" s="18">
        <f>SUBTOTAL(109,Prijmy[Apríl])</f>
        <v>0</v>
      </c>
      <c r="G10" s="18">
        <f>SUBTOTAL(109,Prijmy[Máj])</f>
        <v>0</v>
      </c>
      <c r="H10" s="18">
        <f>SUBTOTAL(109,Prijmy[Jún])</f>
        <v>0</v>
      </c>
      <c r="I10" s="18">
        <f>SUBTOTAL(109,Prijmy[Júl])</f>
        <v>0</v>
      </c>
      <c r="J10" s="18">
        <f>SUBTOTAL(109,Prijmy[Aug])</f>
        <v>0</v>
      </c>
      <c r="K10" s="18">
        <f>SUBTOTAL(109,Prijmy[Sept])</f>
        <v>0</v>
      </c>
      <c r="L10" s="18">
        <f>SUBTOTAL(109,Prijmy[Okt])</f>
        <v>0</v>
      </c>
      <c r="M10" s="18">
        <f>SUBTOTAL(109,Prijmy[Nov])</f>
        <v>0</v>
      </c>
      <c r="N10" s="18">
        <f>SUBTOTAL(109,Prijmy[Dec])</f>
        <v>0</v>
      </c>
      <c r="O10" s="19">
        <f>SUBTOTAL(109,Prijmy[Rok])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V tejto bunke sa nachádza nadpis hárka." sqref="B1:C1" xr:uid="{00000000-0002-0000-0000-000000000000}"/>
    <dataValidation allowBlank="1" showInputMessage="1" showErrorMessage="1" prompt="V bunkách vpravo sú mesiace. V bunkách C3 až O4 nižšie sa automaticky vypočítajú celkové výdavky a chýbajúci alebo zostávajúci obnos." sqref="B2" xr:uid="{00000000-0002-0000-0000-000001000000}"/>
    <dataValidation allowBlank="1" showInputMessage="1" showErrorMessage="1" prompt="V bunkách vpravo sa automaticky vypočítajú celkové výdavky." sqref="B3" xr:uid="{00000000-0002-0000-0000-000002000000}"/>
    <dataValidation allowBlank="1" showInputMessage="1" showErrorMessage="1" prompt="V bunkách vpravo sa automaticky vypočíta chýbajúci alebo zostávajúci obnos a ikony sa aktualizujú podľa výsledku." sqref="B4" xr:uid="{00000000-0002-0000-0000-000003000000}"/>
    <dataValidation allowBlank="1" showInputMessage="1" showErrorMessage="1" prompt="Do tabuľky nižšie zadajte podrobnosti príjmu." sqref="B5" xr:uid="{00000000-0002-0000-0000-000004000000}"/>
    <dataValidation allowBlank="1" showInputMessage="1" showErrorMessage="1" prompt="V tomto zošite môžete vytvoriť základný osobný rozpočet. Celkové mesačné a ročné výdavky v tomto hárku sa aktualizujú automaticky. Zadajte podrobnosti do tabuľky príjmov." sqref="A1" xr:uid="{00000000-0002-0000-0000-000005000000}"/>
    <dataValidation allowBlank="1" showInputMessage="1" showErrorMessage="1" prompt="Do stĺpca pod týmto záhlavím zadajte kategóriu. Na vyhľadanie konkrétnych záznamov použite filtre záhlaví." sqref="B6" xr:uid="{00000000-0002-0000-0000-000006000000}"/>
    <dataValidation allowBlank="1" showInputMessage="1" showErrorMessage="1" prompt="V stĺpci pod týmto záhlavím sa automaticky vypočítajú ročné príjmy." sqref="O6" xr:uid="{00000000-0002-0000-0000-000007000000}"/>
    <dataValidation allowBlank="1" showInputMessage="1" showErrorMessage="1" prompt="Do stĺpca pod týmto záhlavím zadajte príjmy za tento mesiac." sqref="C6:N6" xr:uid="{00000000-0002-0000-0000-000008000000}"/>
  </dataValidations>
  <printOptions horizontalCentered="1"/>
  <pageMargins left="0.5" right="0.5" top="0.75" bottom="0.75" header="0.5" footer="0.5"/>
  <pageSetup paperSize="9" scale="68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1.42578125" customWidth="1"/>
    <col min="3" max="3" width="24.2851562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3" t="s">
        <v>0</v>
      </c>
      <c r="C1" s="2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30</v>
      </c>
      <c r="D3" s="17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</row>
    <row r="4" spans="2:16" ht="30" customHeight="1" x14ac:dyDescent="0.25">
      <c r="B4" s="14" t="s">
        <v>22</v>
      </c>
      <c r="C4" s="11" t="s">
        <v>31</v>
      </c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5">
        <f>SUM(Výdavky!$D4:$O4)</f>
        <v>0</v>
      </c>
    </row>
    <row r="5" spans="2:16" ht="30" customHeight="1" x14ac:dyDescent="0.25">
      <c r="B5" s="15" t="s">
        <v>23</v>
      </c>
      <c r="C5" s="11" t="s">
        <v>32</v>
      </c>
      <c r="D5" s="24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5">
        <f>SUM(Výdavky!$D5:$O5)</f>
        <v>0</v>
      </c>
    </row>
    <row r="6" spans="2:16" ht="30" customHeight="1" x14ac:dyDescent="0.25">
      <c r="B6" s="16" t="s">
        <v>24</v>
      </c>
      <c r="C6" s="11" t="s">
        <v>33</v>
      </c>
      <c r="D6" s="2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5">
        <f>SUM(Výdavky!$D6:$O6)</f>
        <v>0</v>
      </c>
    </row>
    <row r="7" spans="2:16" ht="30" customHeight="1" x14ac:dyDescent="0.25">
      <c r="B7" s="15" t="s">
        <v>25</v>
      </c>
      <c r="C7" s="11" t="s">
        <v>34</v>
      </c>
      <c r="D7" s="24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5">
        <f>SUM(Výdavky!$D7:$O7)</f>
        <v>0</v>
      </c>
    </row>
    <row r="8" spans="2:16" ht="30" customHeight="1" x14ac:dyDescent="0.25">
      <c r="B8" s="16" t="s">
        <v>26</v>
      </c>
      <c r="C8" s="11" t="s">
        <v>35</v>
      </c>
      <c r="D8" s="2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5">
        <f>SUM(Výdavky!$D8:$O8)</f>
        <v>0</v>
      </c>
    </row>
    <row r="9" spans="2:16" ht="30" customHeight="1" x14ac:dyDescent="0.25">
      <c r="B9" s="15" t="s">
        <v>27</v>
      </c>
      <c r="C9" s="11" t="s">
        <v>36</v>
      </c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5">
        <f>SUM(Výdavky!$D9:$O9)</f>
        <v>0</v>
      </c>
    </row>
    <row r="10" spans="2:16" ht="30" customHeight="1" x14ac:dyDescent="0.25">
      <c r="B10" s="16" t="s">
        <v>28</v>
      </c>
      <c r="C10" s="11" t="s">
        <v>37</v>
      </c>
      <c r="D10" s="2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5">
        <f>SUM(Výdavky!$D10:$O10)</f>
        <v>0</v>
      </c>
    </row>
    <row r="11" spans="2:16" ht="30" customHeight="1" x14ac:dyDescent="0.25">
      <c r="B11" s="15" t="s">
        <v>29</v>
      </c>
      <c r="C11" s="5" t="s">
        <v>38</v>
      </c>
      <c r="D11" s="2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5">
        <f>SUM(Výdavky!$D11:$O11)</f>
        <v>0</v>
      </c>
    </row>
    <row r="12" spans="2:16" ht="30" customHeight="1" x14ac:dyDescent="0.25">
      <c r="B12" s="12" t="s">
        <v>39</v>
      </c>
      <c r="D12" s="20">
        <f>SUBTOTAL(109,Vydavky[Jan])</f>
        <v>0</v>
      </c>
      <c r="E12" s="20">
        <f>SUBTOTAL(109,Vydavky[Feb])</f>
        <v>0</v>
      </c>
      <c r="F12" s="20">
        <f>SUBTOTAL(109,Vydavky[Marec])</f>
        <v>0</v>
      </c>
      <c r="G12" s="20">
        <f>SUBTOTAL(109,Vydavky[Apríl])</f>
        <v>0</v>
      </c>
      <c r="H12" s="20">
        <f>SUBTOTAL(109,Vydavky[Máj])</f>
        <v>0</v>
      </c>
      <c r="I12" s="20">
        <f>SUBTOTAL(109,Vydavky[Jún])</f>
        <v>0</v>
      </c>
      <c r="J12" s="20">
        <f>SUBTOTAL(109,Vydavky[Júl])</f>
        <v>0</v>
      </c>
      <c r="K12" s="20">
        <f>SUBTOTAL(109,Vydavky[Aug])</f>
        <v>0</v>
      </c>
      <c r="L12" s="20">
        <f>SUBTOTAL(109,Vydavky[Sept])</f>
        <v>0</v>
      </c>
      <c r="M12" s="20">
        <f>SUBTOTAL(109,Vydavky[Okt])</f>
        <v>0</v>
      </c>
      <c r="N12" s="20">
        <f>SUBTOTAL(109,Vydavky[Nov])</f>
        <v>0</v>
      </c>
      <c r="O12" s="20">
        <f>SUBTOTAL(109,Vydavky[Dec])</f>
        <v>0</v>
      </c>
      <c r="P12" s="20">
        <f>SUBTOTAL(109,Vydavky[Rok])</f>
        <v>0</v>
      </c>
    </row>
  </sheetData>
  <mergeCells count="1">
    <mergeCell ref="B1:C1"/>
  </mergeCells>
  <dataValidations count="8">
    <dataValidation allowBlank="1" showInputMessage="1" showErrorMessage="1" prompt="V tejto bunke sa nachádza nadpis hárka." sqref="B1:C1" xr:uid="{00000000-0002-0000-0100-000000000000}"/>
    <dataValidation allowBlank="1" showInputMessage="1" showErrorMessage="1" prompt="Do tabuľky uvedenej nižšie zadajte výdavky." sqref="B2" xr:uid="{00000000-0002-0000-0100-000001000000}"/>
    <dataValidation allowBlank="1" showInputMessage="1" showErrorMessage="1" prompt="Do pod týmto záhlavím zadajte podkategóriu." sqref="C3" xr:uid="{00000000-0002-0000-0100-000002000000}"/>
    <dataValidation allowBlank="1" showInputMessage="1" showErrorMessage="1" prompt="Do stĺpca pod týmto záhlavím zadajte výdavky za tento mesiac." sqref="D3:O3" xr:uid="{00000000-0002-0000-0100-000003000000}"/>
    <dataValidation allowBlank="1" showInputMessage="1" showErrorMessage="1" prompt="V stĺpci pod týmto záhlavím sa automaticky vypočítajú ročné výdavky." sqref="P3" xr:uid="{00000000-0002-0000-0100-000004000000}"/>
    <dataValidation allowBlank="1" showInputMessage="1" showErrorMessage="1" prompt="Do tabuľky výdavkov v tomto hárku zadajte mesačné výdavky. Ročné výdavky sa vypočítajú automaticky." sqref="A1" xr:uid="{00000000-0002-0000-0100-000005000000}"/>
    <dataValidation type="list" errorStyle="warning" allowBlank="1" showInputMessage="1" showErrorMessage="1" error="Vyberte kategóriu v zozname. Vyberte možnosť ZRUŠIŤ a stlačením kombinácie klávesov ALT + ŠÍPKA NADOL zobrazte možnosti. Potom pomocou klávesov ŠÍPKA NADOL a ENTER vyberte možnosť." sqref="B4:B11" xr:uid="{00000000-0002-0000-0100-000006000000}">
      <formula1>"Domov,Bežné výdavky,Doprava,Zábava,Zdravotné,Dovolenky,Rekreácia,Poplatky a predplatné,Osobné,Finančné záväzky,Rôzne platby"</formula1>
    </dataValidation>
    <dataValidation allowBlank="1" showInputMessage="1" showErrorMessage="1" prompt="V tomto stĺpci pod týmto záhlavím vyberte kategóriu. Stlačením kombinácie klávesov ALT + ŠÍPKA NADOL otvorte rozbaľovací zoznam a potom stlačením klávesu ENTER vykonajte výber." sqref="B3" xr:uid="{00000000-0002-0000-0100-000007000000}"/>
  </dataValidations>
  <printOptions horizontalCentered="1"/>
  <pageMargins left="0.5" right="0.5" top="0.75" bottom="0.75" header="0.5" footer="0.5"/>
  <pageSetup paperSize="9" scale="64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TM16400272</ap:Template>
  <ap:ScaleCrop>false</ap:ScaleCrop>
  <ap:HeadingPairs>
    <vt:vector baseType="variant" size="4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ap:HeadingPairs>
  <ap:TitlesOfParts>
    <vt:vector baseType="lpstr" size="7">
      <vt:lpstr>Súhrn</vt:lpstr>
      <vt:lpstr>Výdavky</vt:lpstr>
      <vt:lpstr>Nadpis1</vt:lpstr>
      <vt:lpstr>Nadpis2</vt:lpstr>
      <vt:lpstr>Súhrn!Názvy_tlače</vt:lpstr>
      <vt:lpstr>Výdavky!Názvy_tlače</vt:lpstr>
      <vt:lpstr>Oblast_nadpisu_riadka1..O4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2018-09-18T10:22:33Z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