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B642F177-4615-467F-AF79-C04B2DFC3729}" xr6:coauthVersionLast="31" xr6:coauthVersionMax="34" xr10:uidLastSave="{00000000-0000-0000-0000-000000000000}"/>
  <bookViews>
    <workbookView xWindow="930" yWindow="0" windowWidth="20490" windowHeight="6930" xr2:uid="{00000000-000D-0000-FFFF-FFFF00000000}"/>
  </bookViews>
  <sheets>
    <sheet name="Peňažný tok" sheetId="1" r:id="rId1"/>
    <sheet name="Mesačné príjmy" sheetId="3" r:id="rId2"/>
    <sheet name="Mesačné výdavky" sheetId="4" r:id="rId3"/>
    <sheet name="ÚDAJE GRAFU" sheetId="2" state="hidden" r:id="rId4"/>
  </sheets>
  <definedNames>
    <definedName name="Mesiac">'Peňažný tok'!$B$3</definedName>
    <definedName name="NadpisRozpočtu">'Peňažný tok'!$B$2</definedName>
    <definedName name="Názov">'Peňažný tok'!$B$1</definedName>
    <definedName name="_xlnm.Print_Titles" localSheetId="1">'Mesačné príjmy'!$5:$5</definedName>
    <definedName name="_xlnm.Print_Titles" localSheetId="2">'Mesačné výdavky'!$5:$5</definedName>
    <definedName name="_xlnm.Print_Titles" localSheetId="0">'Peňažný tok'!$6:$6</definedName>
    <definedName name="Rok">'Peňažný tok'!$B$4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4" i="4" s="1"/>
  <c r="B2" i="3"/>
  <c r="B2" i="4"/>
  <c r="B1" i="4"/>
  <c r="B1" i="3"/>
  <c r="B4" i="3" l="1"/>
  <c r="E8" i="3"/>
  <c r="E7" i="3"/>
  <c r="E6" i="3"/>
  <c r="C9" i="3" l="1"/>
  <c r="D9" i="3"/>
  <c r="D26" i="4" l="1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3" i="4" l="1"/>
  <c r="B3" i="3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<sst xmlns="http://schemas.openxmlformats.org/spreadsheetml/2006/main" count="49" uniqueCount="37">
  <si>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Meno</t>
  </si>
  <si>
    <t>Rodinný rozpočet</t>
  </si>
  <si>
    <t>Poznámka: Tabuľka peňažného toku sa automaticky vypočíta na základe položiek v hárkoch Mesačné príjmy a Mesačné výdavky</t>
  </si>
  <si>
    <t>Peňažný tok</t>
  </si>
  <si>
    <t>Celkové príjmy</t>
  </si>
  <si>
    <t>Celkové výdavky</t>
  </si>
  <si>
    <t>Celková hotovosť</t>
  </si>
  <si>
    <t>Predpokladané</t>
  </si>
  <si>
    <t>Skutočné</t>
  </si>
  <si>
    <t>Rozdiel</t>
  </si>
  <si>
    <t>Mesačné príjmy</t>
  </si>
  <si>
    <t>Príjem 1</t>
  </si>
  <si>
    <t>Príjem 2</t>
  </si>
  <si>
    <t>Iné príjmy</t>
  </si>
  <si>
    <t>Mesačné výdavky</t>
  </si>
  <si>
    <t>Bývanie</t>
  </si>
  <si>
    <t>Potraviny</t>
  </si>
  <si>
    <t>Telefón</t>
  </si>
  <si>
    <t>Elektrina/plyn</t>
  </si>
  <si>
    <t>Vodné/stočné/odvoz odpadu</t>
  </si>
  <si>
    <t>Káblová televízia</t>
  </si>
  <si>
    <t>Internet</t>
  </si>
  <si>
    <t>Údržba/opravy</t>
  </si>
  <si>
    <t>Starostlivosť o deti</t>
  </si>
  <si>
    <t>Školné</t>
  </si>
  <si>
    <t>Domáce zvieratá</t>
  </si>
  <si>
    <t>Doprava</t>
  </si>
  <si>
    <t>Osobná starostlivosť</t>
  </si>
  <si>
    <t>Poistenie</t>
  </si>
  <si>
    <t>Kreditné karty</t>
  </si>
  <si>
    <t>Pôžičky</t>
  </si>
  <si>
    <t>Dane</t>
  </si>
  <si>
    <t>Darčeky/charitatívne príspevky</t>
  </si>
  <si>
    <t>Úspory</t>
  </si>
  <si>
    <t>Iné</t>
  </si>
  <si>
    <t>ÚDAJE GRAFU</t>
  </si>
  <si>
    <t>Celková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</si>
</sst>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6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0" fontId="4" fillId="0" borderId="0" xfId="2" applyBorder="1"/>
    <xf numFmtId="0" fontId="0" fillId="0" borderId="0" xfId="8" applyFont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17"/>
      <tableStyleElement type="headerRow" dxfId="16"/>
      <tableStyleElement type="totalRow" dxfId="15"/>
    </tableStyle>
    <tableStyle name="Family budget monthly income" pivot="0" count="3" xr9:uid="{00000000-0011-0000-FFFF-FFFF02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'ÚDAJE GRAFU'!$C$3</c:f>
              <c:strCache>
                <c:ptCount val="1"/>
                <c:pt idx="0">
                  <c:v>Predpokladané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'ÚDAJE GRAFU'!$B$4:$B$6</c:f>
              <c:strCache>
                <c:ptCount val="3"/>
                <c:pt idx="0">
                  <c:v>Peňažný tok</c:v>
                </c:pt>
                <c:pt idx="1">
                  <c:v>Mesačné príjmy</c:v>
                </c:pt>
                <c:pt idx="2">
                  <c:v>Mesačné výdavky</c:v>
                </c:pt>
              </c:strCache>
            </c:strRef>
          </c:cat>
          <c:val>
            <c:numRef>
              <c:f>'ÚDAJE GRAFU'!$C$4:$C$6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'ÚDAJE GRAFU'!$D$3</c:f>
              <c:strCache>
                <c:ptCount val="1"/>
                <c:pt idx="0">
                  <c:v>Skutočné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'ÚDAJE GRAFU'!$B$4:$B$6</c:f>
              <c:strCache>
                <c:ptCount val="3"/>
                <c:pt idx="0">
                  <c:v>Peňažný tok</c:v>
                </c:pt>
                <c:pt idx="1">
                  <c:v>Mesačné príjmy</c:v>
                </c:pt>
                <c:pt idx="2">
                  <c:v>Mesačné výdavky</c:v>
                </c:pt>
              </c:strCache>
            </c:strRef>
          </c:cat>
          <c:val>
            <c:numRef>
              <c:f>'ÚDAJE GRAFU'!$D$4:$D$6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[$EUR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1.4958102726842778E-2"/>
          <c:y val="0.68999918686350659"/>
          <c:w val="0.15625715286276973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5</xdr:col>
      <xdr:colOff>0</xdr:colOff>
      <xdr:row>4</xdr:row>
      <xdr:rowOff>2599592</xdr:rowOff>
    </xdr:to>
    <xdr:graphicFrame macro="">
      <xdr:nvGraphicFramePr>
        <xdr:cNvPr id="3" name="Graf rozpočtu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ňažnýTok" displayName="PeňažnýTok" ref="B6:E9" totalsRowCount="1">
  <autoFilter ref="B6:E8" xr:uid="{00000000-0009-0000-0100-000001000000}"/>
  <tableColumns count="4">
    <tableColumn id="1" xr3:uid="{00000000-0010-0000-0000-000001000000}" name="Peňažný tok" totalsRowLabel="Celková hotovosť" totalsRowDxfId="11"/>
    <tableColumn id="3" xr3:uid="{00000000-0010-0000-0000-000003000000}" name="Predpokladané" totalsRowFunction="custom" totalsRowDxfId="10" dataCellStyle="Amounts">
      <totalsRowFormula>C7-C8</totalsRowFormula>
    </tableColumn>
    <tableColumn id="4" xr3:uid="{00000000-0010-0000-0000-000004000000}" name="Skutočné" totalsRowFunction="custom" totalsRowDxfId="9" dataCellStyle="Amounts">
      <totalsRowFormula>D7-D8</totalsRowFormula>
    </tableColumn>
    <tableColumn id="5" xr3:uid="{00000000-0010-0000-0000-000005000000}" name="Rozdiel" totalsRowFunction="sum" totalsRowDxfId="8" dataCellStyle="Variance">
      <calculatedColumnFormula>Príjmy[[#Totals],[Rozdiel]]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Príjmy" displayName="Príjmy" ref="B5:E9" totalsRowCount="1">
  <autoFilter ref="B5:E8" xr:uid="{00000000-0009-0000-0100-000005000000}"/>
  <tableColumns count="4">
    <tableColumn id="1" xr3:uid="{00000000-0010-0000-0100-000001000000}" name="Mesačné príjmy" totalsRowLabel="Celkové príjmy" totalsRowDxfId="7" dataCellStyle="Table Details"/>
    <tableColumn id="3" xr3:uid="{00000000-0010-0000-0100-000003000000}" name="Predpokladané" totalsRowFunction="sum" totalsRowDxfId="6" dataCellStyle="Amounts"/>
    <tableColumn id="4" xr3:uid="{00000000-0010-0000-0100-000004000000}" name="Skutočné" totalsRowFunction="sum" totalsRowDxfId="5" dataCellStyle="Amounts"/>
    <tableColumn id="5" xr3:uid="{00000000-0010-0000-0100-000005000000}" name="Rozdiel" totalsRowFunction="sum" totalsRowDxfId="4" dataCellStyle="Variance">
      <calculatedColumnFormula>Príjmy[[#This Row],[Skutočné]]-Príjmy[[#This Row],[Predpokladané]]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Výdavky" displayName="Výdavky" ref="B5:E26" totalsRowCount="1">
  <autoFilter ref="B5:E25" xr:uid="{00000000-0009-0000-0100-000009000000}"/>
  <tableColumns count="4">
    <tableColumn id="1" xr3:uid="{00000000-0010-0000-0200-000001000000}" name="Mesačné výdavky" totalsRowLabel="Celková hodnota" totalsRowDxfId="3" dataCellStyle="Table Details"/>
    <tableColumn id="3" xr3:uid="{00000000-0010-0000-0200-000003000000}" name="Predpokladané" totalsRowFunction="sum" totalsRowDxfId="2" dataCellStyle="Amounts"/>
    <tableColumn id="4" xr3:uid="{00000000-0010-0000-0200-000004000000}" name="Skutočné" totalsRowFunction="sum" totalsRowDxfId="1" dataCellStyle="Amounts"/>
    <tableColumn id="5" xr3:uid="{00000000-0010-0000-0200-000005000000}" name="Rozdiel" totalsRowFunction="sum" totalsRowDxfId="0" dataCellStyle="Variance">
      <calculatedColumnFormula>Výdavky[[#This Row],[Predpokladané]]-Výdavky[[#This Row],[Skutočné]]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2" t="str">
        <f ca="1">TEXT(TODAY(),"mmmm")</f>
        <v>August</v>
      </c>
      <c r="C3" s="2"/>
    </row>
    <row r="4" spans="2:5" ht="26.25" x14ac:dyDescent="0.3">
      <c r="B4" s="7">
        <f ca="1">YEAR(TODAY())</f>
        <v>2018</v>
      </c>
      <c r="C4" s="2"/>
    </row>
    <row r="5" spans="2:5" ht="219.75" customHeight="1" x14ac:dyDescent="0.3">
      <c r="B5" s="6" t="s">
        <v>2</v>
      </c>
      <c r="C5" s="20"/>
      <c r="D5" s="20"/>
      <c r="E5" s="20"/>
    </row>
    <row r="6" spans="2:5" ht="45" customHeight="1" x14ac:dyDescent="0.5">
      <c r="B6" s="18" t="s">
        <v>3</v>
      </c>
      <c r="C6" s="9" t="s">
        <v>7</v>
      </c>
      <c r="D6" s="9" t="s">
        <v>8</v>
      </c>
      <c r="E6" s="9" t="s">
        <v>9</v>
      </c>
    </row>
    <row r="7" spans="2:5" ht="17.25" customHeight="1" x14ac:dyDescent="0.3">
      <c r="B7" s="17" t="s">
        <v>4</v>
      </c>
      <c r="C7" s="15">
        <f>Príjmy[[#Totals],[Predpokladané]]</f>
        <v>5700</v>
      </c>
      <c r="D7" s="15">
        <f>Príjmy[[#Totals],[Skutočné]]</f>
        <v>5500</v>
      </c>
      <c r="E7" s="16">
        <f>Príjmy[[#Totals],[Rozdiel]]</f>
        <v>-200</v>
      </c>
    </row>
    <row r="8" spans="2:5" ht="17.25" customHeight="1" x14ac:dyDescent="0.3">
      <c r="B8" s="17" t="s">
        <v>5</v>
      </c>
      <c r="C8" s="15">
        <f>Výdavky[[#Totals],[Predpokladané]]</f>
        <v>3603</v>
      </c>
      <c r="D8" s="15">
        <f>Výdavky[[#Totals],[Skutočné]]</f>
        <v>3655</v>
      </c>
      <c r="E8" s="16">
        <f>Výdavky[[#Totals],[Rozdiel]]</f>
        <v>-52</v>
      </c>
    </row>
    <row r="9" spans="2:5" ht="17.25" customHeight="1" x14ac:dyDescent="0.3">
      <c r="B9" s="9" t="s">
        <v>6</v>
      </c>
      <c r="C9" s="8">
        <f>C7-C8</f>
        <v>2097</v>
      </c>
      <c r="D9" s="8">
        <f>D7-D8</f>
        <v>1845</v>
      </c>
      <c r="E9" s="8">
        <f>SUBTOTAL(109,PeňažnýTok[Rozdiel])</f>
        <v>-252</v>
      </c>
    </row>
  </sheetData>
  <dataValidations count="10">
    <dataValidation allowBlank="1" showInputMessage="1" showErrorMessage="1" prompt="Vytvorte si v tomto zošite rodinný rozpočet. Graf a tabuľka s peňažným tokom tohto hárku sa automaticky aktualizujú na základe mesačných príjmov a výdavkov, ktoré zadáte do iných hárkov." sqref="A1" xr:uid="{00000000-0002-0000-0000-000000000000}"/>
    <dataValidation allowBlank="1" showInputMessage="1" showErrorMessage="1" prompt="Do tejto bunky zadajte názov rozpočtu." sqref="B1" xr:uid="{00000000-0002-0000-0000-000001000000}"/>
    <dataValidation allowBlank="1" showInputMessage="1" showErrorMessage="1" prompt="Do tejto bunky zadajte mesiac a do bunky nižšie zadajte rok. " sqref="B3" xr:uid="{00000000-0002-0000-0000-000002000000}"/>
    <dataValidation allowBlank="1" showInputMessage="1" showErrorMessage="1" prompt="Do tejto bunky zadajte rok." sqref="B4" xr:uid="{00000000-0002-0000-0000-000003000000}"/>
    <dataValidation allowBlank="1" showInputMessage="1" showErrorMessage="1" prompt="Položky Celkové príjmy a Celkové výdavky sa v  stĺpci pod týmto záhlavím automaticky aktualizujú na základe údajov zadaných do tabuliek príjmov a výdavkov." sqref="B6" xr:uid="{00000000-0002-0000-0000-000004000000}"/>
    <dataValidation allowBlank="1" showInputMessage="1" showErrorMessage="1" prompt="V stĺpci pod týmto záhlavím sa automaticky aktualizujú skutočné príjmy a výdavky." sqref="D6" xr:uid="{00000000-0002-0000-0000-000005000000}"/>
    <dataValidation allowBlank="1" showInputMessage="1" showErrorMessage="1" prompt="V stĺpci pod týmto záhlavím sa automaticky aktualizuje výška odchýlky a ikona." sqref="E6" xr:uid="{00000000-0002-0000-0000-000006000000}"/>
    <dataValidation allowBlank="1" showInputMessage="1" showErrorMessage="1" prompt="Graf zobrazujúci porovnanie skutočných a predpokladaných hodnôt peňažného toku, mesačných príjmov a mesačných výdavkov" sqref="B5" xr:uid="{00000000-0002-0000-0000-000007000000}"/>
    <dataValidation allowBlank="1" showInputMessage="1" showErrorMessage="1" prompt="V tejto bunke sa nachádza nadpis hárka. V bunke B5 sa nachádza graf a tip. Do bunky nižšie zadajte mesiac." sqref="B2" xr:uid="{00000000-0002-0000-0000-000008000000}"/>
    <dataValidation allowBlank="1" showInputMessage="1" showErrorMessage="1" prompt="V stĺpci pod týmto záhlavím sa automaticky aktualizujú predpokladané príjmy a výdavky.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Názov</f>
        <v>Meno</v>
      </c>
      <c r="C1" s="2"/>
    </row>
    <row r="2" spans="2:5" ht="46.5" customHeight="1" x14ac:dyDescent="0.3">
      <c r="B2" s="4" t="str">
        <f>NadpisRozpočtu</f>
        <v>Rodinný rozpočet</v>
      </c>
      <c r="C2" s="23"/>
    </row>
    <row r="3" spans="2:5" ht="27" thickBot="1" x14ac:dyDescent="0.45">
      <c r="B3" s="12" t="str">
        <f ca="1">Mesiac</f>
        <v>August</v>
      </c>
      <c r="C3" s="2"/>
    </row>
    <row r="4" spans="2:5" ht="26.25" x14ac:dyDescent="0.3">
      <c r="B4" s="7">
        <f ca="1">Rok</f>
        <v>2018</v>
      </c>
      <c r="C4" s="2"/>
    </row>
    <row r="5" spans="2:5" ht="45" customHeight="1" x14ac:dyDescent="0.5">
      <c r="B5" s="13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19" t="s">
        <v>11</v>
      </c>
      <c r="C6" s="15">
        <v>4000</v>
      </c>
      <c r="D6" s="15">
        <v>4000</v>
      </c>
      <c r="E6" s="16">
        <f>Príjmy[[#This Row],[Skutočné]]-Príjmy[[#This Row],[Predpokladané]]</f>
        <v>0</v>
      </c>
    </row>
    <row r="7" spans="2:5" ht="17.25" customHeight="1" x14ac:dyDescent="0.3">
      <c r="B7" s="19" t="s">
        <v>12</v>
      </c>
      <c r="C7" s="15">
        <v>1400</v>
      </c>
      <c r="D7" s="15">
        <v>1500</v>
      </c>
      <c r="E7" s="16">
        <f>Príjmy[[#This Row],[Skutočné]]-Príjmy[[#This Row],[Predpokladané]]</f>
        <v>100</v>
      </c>
    </row>
    <row r="8" spans="2:5" ht="17.25" customHeight="1" x14ac:dyDescent="0.3">
      <c r="B8" s="14" t="s">
        <v>13</v>
      </c>
      <c r="C8" s="15">
        <v>300</v>
      </c>
      <c r="D8" s="15">
        <v>0</v>
      </c>
      <c r="E8" s="16">
        <f>Príjmy[[#This Row],[Skutočné]]-Príjmy[[#This Row],[Predpokladané]]</f>
        <v>-300</v>
      </c>
    </row>
    <row r="9" spans="2:5" ht="17.25" customHeight="1" x14ac:dyDescent="0.3">
      <c r="B9" s="21" t="s">
        <v>4</v>
      </c>
      <c r="C9" s="22">
        <f>SUBTOTAL(109,Príjmy[Predpokladané])</f>
        <v>5700</v>
      </c>
      <c r="D9" s="22">
        <f>SUBTOTAL(109,Príjmy[Skutočné])</f>
        <v>5500</v>
      </c>
      <c r="E9" s="22">
        <f>SUBTOTAL(109,Príjmy[Rozdiel])</f>
        <v>-200</v>
      </c>
    </row>
  </sheetData>
  <dataValidations count="9">
    <dataValidation allowBlank="1" showInputMessage="1" showErrorMessage="1" prompt="V stĺpci pod týmto záhlavím sa automaticky vypočítava odchýlka a aktualizuje ikona." sqref="E5" xr:uid="{00000000-0002-0000-0100-000000000000}"/>
    <dataValidation allowBlank="1" showInputMessage="1" showErrorMessage="1" prompt="Do stĺpca pod týmto záhlavím zadajte skutočné príjmy." sqref="D5" xr:uid="{00000000-0002-0000-0100-000001000000}"/>
    <dataValidation allowBlank="1" showInputMessage="1" showErrorMessage="1" prompt="Do stĺpca pod týmto záhlavím zadajte predpokladané príjmy." sqref="C5" xr:uid="{00000000-0002-0000-0100-000002000000}"/>
    <dataValidation allowBlank="1" showInputMessage="1" showErrorMessage="1" prompt="Do stĺpca pod týmto záhlavím zadajte položky Mesačné príjmy. Na vyhľadanie konkrétnych záznamov použite filtre záhlaví." sqref="B5" xr:uid="{00000000-0002-0000-0100-000003000000}"/>
    <dataValidation allowBlank="1" showInputMessage="1" showErrorMessage="1" prompt="Rok sa automaticky aktualizuje na základe roka zadaného do bunky B4 v hárku Peňažný tok. Do tabuľky nižšie zadajte podrobnosti o príjmoch." sqref="B4" xr:uid="{00000000-0002-0000-0100-000004000000}"/>
    <dataValidation allowBlank="1" showInputMessage="1" showErrorMessage="1" prompt="Mesiac sa automaticky aktualizuje na základe mesiaca zadaného do bunky B3 v hárku Peňažný tok." sqref="B3" xr:uid="{00000000-0002-0000-0100-000005000000}"/>
    <dataValidation allowBlank="1" showInputMessage="1" showErrorMessage="1" prompt="Názov sa automaticky aktualizuje na základe názvu zadaného do bunky B1 v hárku Peňažný tok." sqref="B1" xr:uid="{00000000-0002-0000-0100-000006000000}"/>
    <dataValidation allowBlank="1" showInputMessage="1" showErrorMessage="1" prompt="Do tabuľky Príjmy tohto hárka zadajte podrobnosti umožňujúce sledovanie predpokladaných a skutočných mesačných príjmov." sqref="A1" xr:uid="{00000000-0002-0000-0100-000007000000}"/>
    <dataValidation allowBlank="1" showInputMessage="1" showErrorMessage="1" prompt="Nadpis sa automaticky aktualizuje na základe nadpisu zadaného do bunky B2 v hárku Peňažný tok.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Názov</f>
        <v>Meno</v>
      </c>
      <c r="C1" s="2"/>
    </row>
    <row r="2" spans="2:5" ht="46.5" customHeight="1" x14ac:dyDescent="0.3">
      <c r="B2" s="4" t="str">
        <f>NadpisRozpočtu</f>
        <v>Rodinný rozpočet</v>
      </c>
      <c r="C2" s="2"/>
    </row>
    <row r="3" spans="2:5" ht="27" thickBot="1" x14ac:dyDescent="0.45">
      <c r="B3" s="12" t="str">
        <f ca="1">Mesiac</f>
        <v>August</v>
      </c>
      <c r="C3" s="2"/>
    </row>
    <row r="4" spans="2:5" ht="26.25" x14ac:dyDescent="0.3">
      <c r="B4" s="7">
        <f ca="1">Rok</f>
        <v>2018</v>
      </c>
      <c r="C4" s="2"/>
    </row>
    <row r="5" spans="2:5" ht="45" customHeight="1" x14ac:dyDescent="0.5">
      <c r="B5" s="10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4" t="s">
        <v>15</v>
      </c>
      <c r="C6" s="15">
        <v>1500</v>
      </c>
      <c r="D6" s="15">
        <v>1500</v>
      </c>
      <c r="E6" s="16">
        <f>Výdavky[[#This Row],[Predpokladané]]-Výdavky[[#This Row],[Skutočné]]</f>
        <v>0</v>
      </c>
    </row>
    <row r="7" spans="2:5" ht="17.25" customHeight="1" x14ac:dyDescent="0.3">
      <c r="B7" s="14" t="s">
        <v>16</v>
      </c>
      <c r="C7" s="15">
        <v>250</v>
      </c>
      <c r="D7" s="15">
        <v>280</v>
      </c>
      <c r="E7" s="16">
        <f>Výdavky[[#This Row],[Predpokladané]]-Výdavky[[#This Row],[Skutočné]]</f>
        <v>-30</v>
      </c>
    </row>
    <row r="8" spans="2:5" ht="17.25" customHeight="1" x14ac:dyDescent="0.3">
      <c r="B8" s="14" t="s">
        <v>17</v>
      </c>
      <c r="C8" s="15">
        <v>38</v>
      </c>
      <c r="D8" s="15">
        <v>38</v>
      </c>
      <c r="E8" s="16">
        <f>Výdavky[[#This Row],[Predpokladané]]-Výdavky[[#This Row],[Skutočné]]</f>
        <v>0</v>
      </c>
    </row>
    <row r="9" spans="2:5" ht="17.25" customHeight="1" x14ac:dyDescent="0.3">
      <c r="B9" s="14" t="s">
        <v>18</v>
      </c>
      <c r="C9" s="15">
        <v>65</v>
      </c>
      <c r="D9" s="15">
        <v>78</v>
      </c>
      <c r="E9" s="16">
        <f>Výdavky[[#This Row],[Predpokladané]]-Výdavky[[#This Row],[Skutočné]]</f>
        <v>-13</v>
      </c>
    </row>
    <row r="10" spans="2:5" ht="17.25" customHeight="1" x14ac:dyDescent="0.3">
      <c r="B10" s="14" t="s">
        <v>19</v>
      </c>
      <c r="C10" s="15">
        <v>25</v>
      </c>
      <c r="D10" s="15">
        <v>21</v>
      </c>
      <c r="E10" s="16">
        <f>Výdavky[[#This Row],[Predpokladané]]-Výdavky[[#This Row],[Skutočné]]</f>
        <v>4</v>
      </c>
    </row>
    <row r="11" spans="2:5" ht="17.25" customHeight="1" x14ac:dyDescent="0.3">
      <c r="B11" s="14" t="s">
        <v>20</v>
      </c>
      <c r="C11" s="15">
        <v>75</v>
      </c>
      <c r="D11" s="15">
        <v>83</v>
      </c>
      <c r="E11" s="16">
        <f>Výdavky[[#This Row],[Predpokladané]]-Výdavky[[#This Row],[Skutočné]]</f>
        <v>-8</v>
      </c>
    </row>
    <row r="12" spans="2:5" ht="17.25" customHeight="1" x14ac:dyDescent="0.3">
      <c r="B12" s="14" t="s">
        <v>21</v>
      </c>
      <c r="C12" s="15">
        <v>60</v>
      </c>
      <c r="D12" s="15">
        <v>60</v>
      </c>
      <c r="E12" s="16">
        <f>Výdavky[[#This Row],[Predpokladané]]-Výdavky[[#This Row],[Skutočné]]</f>
        <v>0</v>
      </c>
    </row>
    <row r="13" spans="2:5" ht="17.25" customHeight="1" x14ac:dyDescent="0.3">
      <c r="B13" s="14" t="s">
        <v>22</v>
      </c>
      <c r="C13" s="15">
        <v>0</v>
      </c>
      <c r="D13" s="15">
        <v>60</v>
      </c>
      <c r="E13" s="16">
        <f>Výdavky[[#This Row],[Predpokladané]]-Výdavky[[#This Row],[Skutočné]]</f>
        <v>-60</v>
      </c>
    </row>
    <row r="14" spans="2:5" ht="17.25" customHeight="1" x14ac:dyDescent="0.3">
      <c r="B14" s="14" t="s">
        <v>23</v>
      </c>
      <c r="C14" s="15">
        <v>180</v>
      </c>
      <c r="D14" s="15">
        <v>150</v>
      </c>
      <c r="E14" s="16">
        <f>Výdavky[[#This Row],[Predpokladané]]-Výdavky[[#This Row],[Skutočné]]</f>
        <v>30</v>
      </c>
    </row>
    <row r="15" spans="2:5" ht="17.25" customHeight="1" x14ac:dyDescent="0.3">
      <c r="B15" s="14" t="s">
        <v>24</v>
      </c>
      <c r="C15" s="15">
        <v>250</v>
      </c>
      <c r="D15" s="15">
        <v>250</v>
      </c>
      <c r="E15" s="16">
        <f>Výdavky[[#This Row],[Predpokladané]]-Výdavky[[#This Row],[Skutočné]]</f>
        <v>0</v>
      </c>
    </row>
    <row r="16" spans="2:5" ht="17.25" customHeight="1" x14ac:dyDescent="0.3">
      <c r="B16" s="14" t="s">
        <v>25</v>
      </c>
      <c r="C16" s="15">
        <v>75</v>
      </c>
      <c r="D16" s="15">
        <v>80</v>
      </c>
      <c r="E16" s="16">
        <f>Výdavky[[#This Row],[Predpokladané]]-Výdavky[[#This Row],[Skutočné]]</f>
        <v>-5</v>
      </c>
    </row>
    <row r="17" spans="2:5" ht="17.25" customHeight="1" x14ac:dyDescent="0.3">
      <c r="B17" s="14" t="s">
        <v>26</v>
      </c>
      <c r="C17" s="15">
        <v>280</v>
      </c>
      <c r="D17" s="15">
        <v>260</v>
      </c>
      <c r="E17" s="16">
        <f>Výdavky[[#This Row],[Predpokladané]]-Výdavky[[#This Row],[Skutočné]]</f>
        <v>20</v>
      </c>
    </row>
    <row r="18" spans="2:5" ht="17.25" customHeight="1" x14ac:dyDescent="0.3">
      <c r="B18" s="14" t="s">
        <v>27</v>
      </c>
      <c r="C18" s="15">
        <v>75</v>
      </c>
      <c r="D18" s="15">
        <v>65</v>
      </c>
      <c r="E18" s="16">
        <f>Výdavky[[#This Row],[Predpokladané]]-Výdavky[[#This Row],[Skutočné]]</f>
        <v>10</v>
      </c>
    </row>
    <row r="19" spans="2:5" ht="17.25" customHeight="1" x14ac:dyDescent="0.3">
      <c r="B19" s="14" t="s">
        <v>28</v>
      </c>
      <c r="C19" s="15">
        <v>255</v>
      </c>
      <c r="D19" s="15">
        <v>255</v>
      </c>
      <c r="E19" s="16">
        <f>Výdavky[[#This Row],[Predpokladané]]-Výdavky[[#This Row],[Skutočné]]</f>
        <v>0</v>
      </c>
    </row>
    <row r="20" spans="2:5" ht="17.25" customHeight="1" x14ac:dyDescent="0.3">
      <c r="B20" s="14" t="s">
        <v>29</v>
      </c>
      <c r="C20" s="15">
        <v>100</v>
      </c>
      <c r="D20" s="15">
        <v>100</v>
      </c>
      <c r="E20" s="16">
        <f>Výdavky[[#This Row],[Predpokladané]]-Výdavky[[#This Row],[Skutočné]]</f>
        <v>0</v>
      </c>
    </row>
    <row r="21" spans="2:5" ht="17.25" customHeight="1" x14ac:dyDescent="0.3">
      <c r="B21" s="14" t="s">
        <v>30</v>
      </c>
      <c r="C21" s="15">
        <v>0</v>
      </c>
      <c r="D21" s="15">
        <v>0</v>
      </c>
      <c r="E21" s="16">
        <f>Výdavky[[#This Row],[Predpokladané]]-Výdavky[[#This Row],[Skutočné]]</f>
        <v>0</v>
      </c>
    </row>
    <row r="22" spans="2:5" ht="17.25" customHeight="1" x14ac:dyDescent="0.3">
      <c r="B22" s="14" t="s">
        <v>31</v>
      </c>
      <c r="C22" s="15">
        <v>0</v>
      </c>
      <c r="D22" s="15">
        <v>0</v>
      </c>
      <c r="E22" s="16">
        <f>Výdavky[[#This Row],[Predpokladané]]-Výdavky[[#This Row],[Skutočné]]</f>
        <v>0</v>
      </c>
    </row>
    <row r="23" spans="2:5" ht="17.25" customHeight="1" x14ac:dyDescent="0.3">
      <c r="B23" s="14" t="s">
        <v>32</v>
      </c>
      <c r="C23" s="15">
        <v>150</v>
      </c>
      <c r="D23" s="15">
        <v>150</v>
      </c>
      <c r="E23" s="16">
        <f>Výdavky[[#This Row],[Predpokladané]]-Výdavky[[#This Row],[Skutočné]]</f>
        <v>0</v>
      </c>
    </row>
    <row r="24" spans="2:5" ht="17.25" customHeight="1" x14ac:dyDescent="0.3">
      <c r="B24" s="14" t="s">
        <v>33</v>
      </c>
      <c r="C24" s="15">
        <v>225</v>
      </c>
      <c r="D24" s="15">
        <v>225</v>
      </c>
      <c r="E24" s="16">
        <f>Výdavky[[#This Row],[Predpokladané]]-Výdavky[[#This Row],[Skutočné]]</f>
        <v>0</v>
      </c>
    </row>
    <row r="25" spans="2:5" ht="17.25" customHeight="1" x14ac:dyDescent="0.3">
      <c r="B25" s="14" t="s">
        <v>34</v>
      </c>
      <c r="C25" s="15">
        <v>0</v>
      </c>
      <c r="D25" s="15">
        <v>0</v>
      </c>
      <c r="E25" s="16">
        <f>Výdavky[[#This Row],[Predpokladané]]-Výdavky[[#This Row],[Skutočné]]</f>
        <v>0</v>
      </c>
    </row>
    <row r="26" spans="2:5" ht="17.25" customHeight="1" x14ac:dyDescent="0.3">
      <c r="B26" s="9" t="s">
        <v>36</v>
      </c>
      <c r="C26" s="8">
        <f>SUBTOTAL(109,Výdavky[Predpokladané])</f>
        <v>3603</v>
      </c>
      <c r="D26" s="8">
        <f>SUBTOTAL(109,Výdavky[Skutočné])</f>
        <v>3655</v>
      </c>
      <c r="E26" s="8">
        <f>SUBTOTAL(109,Výdavky[Rozdiel])</f>
        <v>-52</v>
      </c>
    </row>
  </sheetData>
  <dataValidations count="9">
    <dataValidation allowBlank="1" showInputMessage="1" showErrorMessage="1" prompt="Do tabuľky Výdavky tohto hárka zadajte podrobnosti umožňujúce sledovanie predpokladaných a skutočných mesačných výdavkov." sqref="A1" xr:uid="{00000000-0002-0000-0200-000000000000}"/>
    <dataValidation allowBlank="1" showInputMessage="1" showErrorMessage="1" prompt="Názov sa automaticky aktualizuje na základe názvu zadaného do bunky B1 v hárku Peňažný tok." sqref="B1" xr:uid="{00000000-0002-0000-0200-000001000000}"/>
    <dataValidation allowBlank="1" showInputMessage="1" showErrorMessage="1" prompt="Mesiac sa automaticky aktualizuje na základe mesiaca zadaného do bunky B3 v hárku Peňažný tok." sqref="B3" xr:uid="{00000000-0002-0000-0200-000002000000}"/>
    <dataValidation allowBlank="1" showInputMessage="1" showErrorMessage="1" prompt="Rok sa automaticky aktualizuje na základe roka zadaného do bunky B4 v hárku Peňažný tok. Do tabuľky nižšie zadajte podrobnosti o výdavkoch." sqref="B4" xr:uid="{00000000-0002-0000-0200-000003000000}"/>
    <dataValidation allowBlank="1" showInputMessage="1" showErrorMessage="1" prompt="Do stĺpca pod týmto záhlavím zadajte položky Mesačné výdavky. Na vyhľadanie konkrétnych záznamov použite filtre záhlaví." sqref="B5" xr:uid="{00000000-0002-0000-0200-000004000000}"/>
    <dataValidation allowBlank="1" showInputMessage="1" showErrorMessage="1" prompt="Do stĺpca pod týmto záhlavím zadajte predpokladané výdavky." sqref="C5" xr:uid="{00000000-0002-0000-0200-000005000000}"/>
    <dataValidation allowBlank="1" showInputMessage="1" showErrorMessage="1" prompt="Do stĺpca pod týmto záhlavím zadajte skutočné výdavky." sqref="D5" xr:uid="{00000000-0002-0000-0200-000006000000}"/>
    <dataValidation allowBlank="1" showInputMessage="1" showErrorMessage="1" prompt="V stĺpci pod týmto záhlavím sa automaticky vypočítava odchýlka a aktualizuje ikona." sqref="E5" xr:uid="{00000000-0002-0000-0200-000007000000}"/>
    <dataValidation allowBlank="1" showInputMessage="1" showErrorMessage="1" prompt="Nadpis sa automaticky aktualizuje na základe nadpisu zadaného do bunky B2 v hárku Peňažný tok.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11" t="s">
        <v>35</v>
      </c>
      <c r="C1" s="1"/>
      <c r="D1" s="1"/>
    </row>
    <row r="3" spans="2:4" x14ac:dyDescent="0.3">
      <c r="B3" s="3"/>
      <c r="C3" s="3" t="s">
        <v>7</v>
      </c>
      <c r="D3" s="3" t="s">
        <v>8</v>
      </c>
    </row>
    <row r="4" spans="2:4" x14ac:dyDescent="0.3">
      <c r="B4" s="3" t="s">
        <v>3</v>
      </c>
      <c r="C4" s="3">
        <f>PeňažnýTok[[#Totals],[Predpokladané]]</f>
        <v>2097</v>
      </c>
      <c r="D4" s="3">
        <f>PeňažnýTok[[#Totals],[Skutočné]]</f>
        <v>1845</v>
      </c>
    </row>
    <row r="5" spans="2:4" x14ac:dyDescent="0.3">
      <c r="B5" s="3" t="s">
        <v>10</v>
      </c>
      <c r="C5" s="3">
        <f>Príjmy[[#Totals],[Predpokladané]]</f>
        <v>5700</v>
      </c>
      <c r="D5" s="3">
        <f>Príjmy[[#Totals],[Skutočné]]</f>
        <v>5500</v>
      </c>
    </row>
    <row r="6" spans="2:4" x14ac:dyDescent="0.3">
      <c r="B6" s="3" t="s">
        <v>14</v>
      </c>
      <c r="C6" s="3">
        <f>Výdavky[[#Totals],[Predpokladané]]</f>
        <v>3603</v>
      </c>
      <c r="D6" s="3">
        <f>Výdavky[[#Totals],[Skutočné]]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TM10000094</ap:Template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ap:HeadingPairs>
  <ap:TitlesOfParts>
    <vt:vector baseType="lpstr" size="11">
      <vt:lpstr>Peňažný tok</vt:lpstr>
      <vt:lpstr>Mesačné príjmy</vt:lpstr>
      <vt:lpstr>Mesačné výdavky</vt:lpstr>
      <vt:lpstr>ÚDAJE GRAFU</vt:lpstr>
      <vt:lpstr>Mesiac</vt:lpstr>
      <vt:lpstr>NadpisRozpočtu</vt:lpstr>
      <vt:lpstr>Názov</vt:lpstr>
      <vt:lpstr>'Mesačné príjmy'!Print_Titles</vt:lpstr>
      <vt:lpstr>'Mesačné výdavky'!Print_Titles</vt:lpstr>
      <vt:lpstr>'Peňažný tok'!Print_Titles</vt:lpstr>
      <vt:lpstr>Rok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2018-08-10T05:50:34Z</dcterms:created>
  <dcterms:modified xsi:type="dcterms:W3CDTF">2018-08-10T05:50:34Z</dcterms:modified>
</cp:coreProperties>
</file>