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drawings/drawing45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3_ncr:1_{475089E0-1A9C-426F-B242-3A5FF3AB04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uľa" sheetId="1" r:id="rId1"/>
    <sheet name="Predaj" sheetId="2" r:id="rId2"/>
    <sheet name="Príjmy" sheetId="5" r:id="rId3"/>
    <sheet name="Výdavky" sheetId="3" r:id="rId4"/>
    <sheet name="Dane" sheetId="4" r:id="rId5"/>
    <sheet name="Kategórie" sheetId="7" r:id="rId6"/>
  </sheets>
  <definedNames>
    <definedName name="Celková_tržba_z_predaja">Tabuľa!$E$8</definedName>
    <definedName name="Celkové_iné_náklady">Tabuľa!$E$13</definedName>
    <definedName name="Celkové_náklady_na_predaj">Tabuľa!$E$9</definedName>
    <definedName name="Celkové_náklady_na_prevádzku">Tabuľa!$E$18</definedName>
    <definedName name="Celkovo_za_predaj_a_marketing">Tabuľa!$E$10</definedName>
    <definedName name="Celkovo_za_všeobecné_a_administratívu">Tabuľa!$E$12</definedName>
    <definedName name="Celkovo_za_výskum_a_vývoj">Tabuľa!$E$11</definedName>
    <definedName name="Celkový_hrubý_zisk">Tabuľa!$E$17</definedName>
    <definedName name="Celkový_iný_príjem">Tabuľa!$E$14</definedName>
    <definedName name="Celkový_príjem_z_prevádzky">Tabuľa!$E$19</definedName>
    <definedName name="Čistý_zisk">Tabuľa!$E$20</definedName>
    <definedName name="Dane_celkom">Tabuľa!$E$15</definedName>
    <definedName name="Dátumy_pracovného_zošita">Tabuľa!$C$1</definedName>
    <definedName name="Nadpis1">Tabuľa[[#Headers],[Súhrn]]</definedName>
    <definedName name="Nadpis2">TržbyZPredaja[[#Headers],[Typ tržby]]</definedName>
    <definedName name="Nadpis3">Príjmy[[#Headers],[Typ príjmu]]</definedName>
    <definedName name="Nadpis4">PrevádzkovéNáklady[[#Headers],[Typ výdavku]]</definedName>
    <definedName name="Nadpis5">Dane[[#Headers],[Typ]]</definedName>
    <definedName name="Nadpis6">Kategórie[[#Headers],[Kategórie]]</definedName>
    <definedName name="Názov_spoločnosti">Tabuľa!$B$2</definedName>
    <definedName name="Názov_Zošita">Tabuľa!$B$1</definedName>
    <definedName name="OblasťNázvuRiadku1..C3">Predaj!$B$3</definedName>
    <definedName name="OblasťNázvuRiadku1..C3.3">Príjmy!$B$3</definedName>
    <definedName name="OblasťNázvuRiadku1..C3.4">Výdavky!$B$3</definedName>
    <definedName name="OblasťNázvuRiadku1..C3.5">Dane!$B$3</definedName>
    <definedName name="OblasťNázvuRiadku1..C4">Tabuľa!$B$3</definedName>
    <definedName name="OblasťNázvuRiadku2..H20">Tabuľa!$B$17</definedName>
    <definedName name="_xlnm.Print_Titles" localSheetId="4">Dane!$4:$4</definedName>
    <definedName name="_xlnm.Print_Titles" localSheetId="5">Kategórie!$1:$1</definedName>
    <definedName name="_xlnm.Print_Titles" localSheetId="1">Predaj!$4:$4</definedName>
    <definedName name="_xlnm.Print_Titles" localSheetId="2">Príjmy!$4:$4</definedName>
    <definedName name="_xlnm.Print_Titles" localSheetId="0">Tabuľa!$7:$7</definedName>
    <definedName name="_xlnm.Print_Titles" localSheetId="3">Výdavky!$4:$4</definedName>
    <definedName name="Tržba_z_predaja">SUMIFS(TržbyZPredaja[Aktuálne obdobie],TržbyZPredaja[Typ tržby],"Tržby z predaja")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H12" i="1"/>
  <c r="C3" i="2"/>
  <c r="G6" i="5" l="1"/>
  <c r="H7" i="4"/>
  <c r="G7" i="4"/>
  <c r="G9" i="3"/>
  <c r="G17" i="3" l="1"/>
  <c r="G18" i="3"/>
  <c r="G9" i="4"/>
  <c r="I9" i="4" l="1"/>
  <c r="I8" i="4"/>
  <c r="I7" i="4"/>
  <c r="I6" i="4"/>
  <c r="H9" i="4"/>
  <c r="H8" i="4"/>
  <c r="H6" i="4"/>
  <c r="I6" i="5"/>
  <c r="H6" i="5"/>
  <c r="I12" i="2"/>
  <c r="I11" i="2"/>
  <c r="I10" i="2"/>
  <c r="I9" i="2"/>
  <c r="I8" i="2"/>
  <c r="I7" i="2"/>
  <c r="I6" i="2"/>
  <c r="H12" i="2"/>
  <c r="H11" i="2"/>
  <c r="H10" i="2"/>
  <c r="H9" i="2"/>
  <c r="H8" i="2"/>
  <c r="H7" i="2"/>
  <c r="H6" i="2"/>
  <c r="I5" i="2" l="1"/>
  <c r="H5" i="2"/>
  <c r="H5" i="5"/>
  <c r="I5" i="4" l="1"/>
  <c r="I10" i="4"/>
  <c r="H15" i="1" s="1"/>
  <c r="H5" i="4"/>
  <c r="H10" i="4" s="1"/>
  <c r="G15" i="1" s="1"/>
  <c r="G5" i="4"/>
  <c r="G6" i="4"/>
  <c r="G8" i="4"/>
  <c r="F10" i="4"/>
  <c r="C3" i="4" s="1"/>
  <c r="E10" i="4"/>
  <c r="D15" i="1" s="1"/>
  <c r="D10" i="4"/>
  <c r="C15" i="1" s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G5" i="3"/>
  <c r="G6" i="3"/>
  <c r="G7" i="3"/>
  <c r="G8" i="3"/>
  <c r="G10" i="3"/>
  <c r="G11" i="3"/>
  <c r="G12" i="3"/>
  <c r="G13" i="3"/>
  <c r="G14" i="3"/>
  <c r="G15" i="3"/>
  <c r="G16" i="3"/>
  <c r="G19" i="3"/>
  <c r="G20" i="3"/>
  <c r="G21" i="3"/>
  <c r="G22" i="3"/>
  <c r="G23" i="3"/>
  <c r="G24" i="3"/>
  <c r="F25" i="3"/>
  <c r="C3" i="3" s="1"/>
  <c r="E25" i="3"/>
  <c r="D25" i="3"/>
  <c r="I5" i="5"/>
  <c r="H7" i="5"/>
  <c r="G14" i="1" s="1"/>
  <c r="G5" i="5"/>
  <c r="F7" i="5"/>
  <c r="C3" i="5" s="1"/>
  <c r="E7" i="5"/>
  <c r="D7" i="5"/>
  <c r="C14" i="1" s="1"/>
  <c r="B2" i="4"/>
  <c r="B1" i="4"/>
  <c r="B2" i="3"/>
  <c r="B1" i="3"/>
  <c r="B2" i="5"/>
  <c r="B1" i="5"/>
  <c r="B2" i="2"/>
  <c r="B1" i="2"/>
  <c r="E14" i="1"/>
  <c r="E10" i="1"/>
  <c r="E11" i="1"/>
  <c r="E8" i="1"/>
  <c r="E9" i="1"/>
  <c r="E15" i="1"/>
  <c r="C11" i="1"/>
  <c r="D11" i="1"/>
  <c r="D10" i="1"/>
  <c r="C10" i="1"/>
  <c r="D9" i="1"/>
  <c r="C9" i="1"/>
  <c r="D8" i="1"/>
  <c r="C8" i="1"/>
  <c r="D14" i="1"/>
  <c r="F13" i="2"/>
  <c r="E13" i="2"/>
  <c r="D13" i="2"/>
  <c r="G9" i="1"/>
  <c r="H9" i="1"/>
  <c r="G8" i="1"/>
  <c r="H8" i="1"/>
  <c r="H10" i="1"/>
  <c r="H13" i="2"/>
  <c r="I13" i="2"/>
  <c r="G6" i="2" l="1"/>
  <c r="G10" i="2"/>
  <c r="G7" i="2"/>
  <c r="G11" i="2"/>
  <c r="G8" i="2"/>
  <c r="G12" i="2"/>
  <c r="G9" i="2"/>
  <c r="G5" i="2"/>
  <c r="C13" i="1"/>
  <c r="C18" i="1" s="1"/>
  <c r="H11" i="1"/>
  <c r="E13" i="1"/>
  <c r="G11" i="1"/>
  <c r="G10" i="1"/>
  <c r="I25" i="3"/>
  <c r="H13" i="1" s="1"/>
  <c r="H25" i="3"/>
  <c r="D13" i="1"/>
  <c r="D18" i="1" s="1"/>
  <c r="I7" i="5"/>
  <c r="H14" i="1" s="1"/>
  <c r="D17" i="1"/>
  <c r="F18" i="1" s="1"/>
  <c r="C17" i="1"/>
  <c r="G7" i="5"/>
  <c r="F14" i="1" s="1"/>
  <c r="F11" i="1"/>
  <c r="F10" i="1"/>
  <c r="G10" i="4"/>
  <c r="F15" i="1" s="1"/>
  <c r="E17" i="1"/>
  <c r="C3" i="1" s="1"/>
  <c r="C19" i="1" l="1"/>
  <c r="C20" i="1" s="1"/>
  <c r="H18" i="1"/>
  <c r="D19" i="1"/>
  <c r="D20" i="1" s="1"/>
  <c r="G17" i="1"/>
  <c r="G13" i="1"/>
  <c r="F9" i="1"/>
  <c r="F8" i="1"/>
  <c r="G18" i="1"/>
  <c r="G13" i="2"/>
  <c r="E19" i="1"/>
  <c r="H17" i="1"/>
  <c r="F17" i="1"/>
  <c r="G19" i="1" l="1"/>
  <c r="E20" i="1"/>
  <c r="C4" i="1" s="1"/>
  <c r="H19" i="1"/>
  <c r="F19" i="1"/>
  <c r="F20" i="1" l="1"/>
  <c r="H20" i="1"/>
  <c r="G20" i="1"/>
  <c r="G25" i="3"/>
  <c r="F13" i="1" s="1"/>
</calcChain>
</file>

<file path=xl/sharedStrings.xml><?xml version="1.0" encoding="utf-8"?>
<sst xmlns="http://schemas.openxmlformats.org/spreadsheetml/2006/main" count="146" uniqueCount="74">
  <si>
    <t>Výkaz ziskov a strát</t>
  </si>
  <si>
    <t>Názov spoločnosti</t>
  </si>
  <si>
    <t>Aktuálna hrubá marža [L/J]</t>
  </si>
  <si>
    <t>Aktuálna rentabilita tržieb (ROS) [T/J]</t>
  </si>
  <si>
    <t>Nemeňte kategórie v tomto hárku, inak môžu vzorce prestať fungovať. Na pridanie kategórií a aktualizáciu príslušných hárkov so záznamami použite hárok Kategórie. Tento hárok sa automaticky aktualizuje.</t>
  </si>
  <si>
    <t>Súhrn</t>
  </si>
  <si>
    <t>Celkové tržby z predaja  [J]</t>
  </si>
  <si>
    <t>Celkové náklady na predaj  [K]</t>
  </si>
  <si>
    <t>Celkové náklady na predaj a marketing  [M]</t>
  </si>
  <si>
    <t>Náklady na výskum a vývoj  [N]</t>
  </si>
  <si>
    <t>Všeobecné a administratíve výdavky  [O]</t>
  </si>
  <si>
    <t>Celkové iné prevádzkové náklady [P]</t>
  </si>
  <si>
    <t>Iné príjmy  [S]</t>
  </si>
  <si>
    <t>Súčet daní  [T]</t>
  </si>
  <si>
    <t>Hrubý zisk  [L = J - K]</t>
  </si>
  <si>
    <t>Celkové prevádzkové náklady  [Q = M + N + O + P]</t>
  </si>
  <si>
    <t>Príjmy z hospodárskej činnosti  [R = L - Q]</t>
  </si>
  <si>
    <t>Čistý zisk [U = R + S.- T]</t>
  </si>
  <si>
    <t>Ku koncu [mesiac alebo rok] [mesiac – deň – rok]</t>
  </si>
  <si>
    <t>Uvádza sa v tisícoch</t>
  </si>
  <si>
    <t>Celkovo za predchádzajúce obdobie</t>
  </si>
  <si>
    <t>Celkový rozpočet</t>
  </si>
  <si>
    <t>Celkovo za aktuálne
obdobie</t>
  </si>
  <si>
    <t>Aktuálne obdobie celkovo ako % z predaja</t>
  </si>
  <si>
    <t>Celková percentuálna zmena oproti predchádzajúcemu obdobiu</t>
  </si>
  <si>
    <t>Celková percentuálna zmena oproti rozpočtu</t>
  </si>
  <si>
    <t>Tržby z predaja</t>
  </si>
  <si>
    <t>Typ tržby</t>
  </si>
  <si>
    <t>Náklady na predaj</t>
  </si>
  <si>
    <t>Celkové tržby z predaja</t>
  </si>
  <si>
    <t>Popis</t>
  </si>
  <si>
    <t>Produkt/služba 1</t>
  </si>
  <si>
    <t>Produkt/služba 2</t>
  </si>
  <si>
    <t>Produkt/služba 3</t>
  </si>
  <si>
    <t>Produkt/služba 4</t>
  </si>
  <si>
    <t>Predchádzajúce obdobie</t>
  </si>
  <si>
    <t>Rozpočet</t>
  </si>
  <si>
    <t>Aktuálne obdobie</t>
  </si>
  <si>
    <t>Aktuálne obdobie ako % z predaja</t>
  </si>
  <si>
    <t>Percentuálna zmena oproti predchádzajúcemu obdobiu</t>
  </si>
  <si>
    <t>Percentuálna zmena oproti rozpočtu</t>
  </si>
  <si>
    <t>Príjmy</t>
  </si>
  <si>
    <t>Typ príjmu</t>
  </si>
  <si>
    <t>Celkový príjem za predaj</t>
  </si>
  <si>
    <t>Iné príjmy</t>
  </si>
  <si>
    <t>Prevádzkové náklady</t>
  </si>
  <si>
    <t>Typ výdavku</t>
  </si>
  <si>
    <t>Predaj a marketing</t>
  </si>
  <si>
    <t>Výskum a vývoj</t>
  </si>
  <si>
    <t>Všeobecné a administratíva</t>
  </si>
  <si>
    <t>Celkové prevádzkové náklady</t>
  </si>
  <si>
    <t>Reklama</t>
  </si>
  <si>
    <t>Priama reklama</t>
  </si>
  <si>
    <t>Iné náklady (zadajte)</t>
  </si>
  <si>
    <t>Technologické licencie</t>
  </si>
  <si>
    <t xml:space="preserve">Patenty </t>
  </si>
  <si>
    <t>Mzdy a platy</t>
  </si>
  <si>
    <t>Dodávané služby</t>
  </si>
  <si>
    <t>Zásoby</t>
  </si>
  <si>
    <t>Jedlo a zábava</t>
  </si>
  <si>
    <t>Nájomné</t>
  </si>
  <si>
    <t>Telefón</t>
  </si>
  <si>
    <t>Služby</t>
  </si>
  <si>
    <t>Odpisy</t>
  </si>
  <si>
    <t>Poistenie</t>
  </si>
  <si>
    <t>Opravy a údržba</t>
  </si>
  <si>
    <t>Dane</t>
  </si>
  <si>
    <t>Typ</t>
  </si>
  <si>
    <t>Dane celkom</t>
  </si>
  <si>
    <t>Dane z príjmu</t>
  </si>
  <si>
    <t>Dane zo mzdy</t>
  </si>
  <si>
    <t>Dane z nehnuteľnosti</t>
  </si>
  <si>
    <t>Ďalšie dane (zadajte)</t>
  </si>
  <si>
    <t>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</si>
</sst>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EUR]_-;\-* #,##0.00\ [$EUR]_-;_-* &quot;-&quot;??\ [$EUR]_-;_-@_-"/>
  </numFmts>
  <fonts count="1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wrapText="1"/>
    </xf>
    <xf numFmtId="0" fontId="11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10" fillId="0" borderId="0" applyNumberFormat="0" applyFill="0" applyProtection="0">
      <alignment vertical="center" wrapText="1"/>
    </xf>
    <xf numFmtId="164" fontId="9" fillId="0" borderId="0" applyFont="0" applyFill="0" applyBorder="0" applyAlignment="0" applyProtection="0"/>
    <xf numFmtId="10" fontId="9" fillId="0" borderId="0" applyFont="0" applyFill="0" applyBorder="0" applyProtection="0">
      <alignment horizontal="right"/>
    </xf>
    <xf numFmtId="0" fontId="8" fillId="2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10" fontId="3" fillId="3" borderId="0" applyFont="0" applyBorder="0" applyProtection="0">
      <alignment horizontal="right"/>
    </xf>
    <xf numFmtId="0" fontId="5" fillId="0" borderId="0" applyNumberFormat="0" applyFill="0" applyBorder="0" applyProtection="0">
      <alignment wrapText="1"/>
    </xf>
    <xf numFmtId="10" fontId="1" fillId="4" borderId="0" applyBorder="0" applyProtection="0">
      <alignment horizontal="right"/>
    </xf>
  </cellStyleXfs>
  <cellXfs count="22">
    <xf numFmtId="0" fontId="0" fillId="0" borderId="0" xfId="0">
      <alignment wrapText="1"/>
    </xf>
    <xf numFmtId="0" fontId="6" fillId="0" borderId="0" xfId="2">
      <alignment vertical="center"/>
    </xf>
    <xf numFmtId="0" fontId="10" fillId="0" borderId="0" xfId="4">
      <alignment vertical="center" wrapText="1"/>
    </xf>
    <xf numFmtId="0" fontId="8" fillId="2" borderId="1" xfId="7" applyBorder="1"/>
    <xf numFmtId="0" fontId="8" fillId="2" borderId="1" xfId="7" applyNumberFormat="1" applyBorder="1" applyAlignment="1"/>
    <xf numFmtId="164" fontId="0" fillId="0" borderId="0" xfId="5" applyFont="1" applyAlignment="1">
      <alignment horizontal="right"/>
    </xf>
    <xf numFmtId="164" fontId="8" fillId="2" borderId="1" xfId="5" applyFont="1" applyFill="1" applyBorder="1" applyAlignment="1">
      <alignment horizontal="right"/>
    </xf>
    <xf numFmtId="164" fontId="0" fillId="0" borderId="0" xfId="5" applyFont="1" applyFill="1" applyBorder="1" applyAlignment="1">
      <alignment horizontal="right"/>
    </xf>
    <xf numFmtId="164" fontId="0" fillId="0" borderId="0" xfId="5" applyFont="1" applyFill="1" applyAlignment="1">
      <alignment horizontal="right"/>
    </xf>
    <xf numFmtId="10" fontId="0" fillId="0" borderId="0" xfId="6" applyFont="1">
      <alignment horizontal="right"/>
    </xf>
    <xf numFmtId="0" fontId="4" fillId="0" borderId="0" xfId="8">
      <alignment vertical="center"/>
    </xf>
    <xf numFmtId="164" fontId="10" fillId="0" borderId="0" xfId="5" applyFont="1" applyAlignment="1">
      <alignment vertical="center"/>
    </xf>
    <xf numFmtId="10" fontId="8" fillId="2" borderId="1" xfId="6" applyFont="1" applyFill="1" applyBorder="1">
      <alignment horizontal="right"/>
    </xf>
    <xf numFmtId="10" fontId="2" fillId="5" borderId="0" xfId="0" applyNumberFormat="1" applyFont="1" applyFill="1" applyAlignment="1">
      <alignment horizontal="right"/>
    </xf>
    <xf numFmtId="10" fontId="1" fillId="4" borderId="0" xfId="11" applyBorder="1">
      <alignment horizontal="right"/>
    </xf>
    <xf numFmtId="10" fontId="1" fillId="4" borderId="0" xfId="11">
      <alignment horizontal="right"/>
    </xf>
    <xf numFmtId="10" fontId="1" fillId="5" borderId="0" xfId="0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3">
      <alignment vertical="center"/>
    </xf>
    <xf numFmtId="0" fontId="5" fillId="0" borderId="0" xfId="10" applyFill="1">
      <alignment wrapText="1"/>
    </xf>
    <xf numFmtId="0" fontId="0" fillId="0" borderId="0" xfId="0">
      <alignment wrapText="1"/>
    </xf>
  </cellXfs>
  <cellStyles count="12">
    <cellStyle name="20% - Accent1" xfId="11" builtinId="30" customBuiltin="1"/>
    <cellStyle name="20% - Accent6" xfId="7" builtinId="50" customBuiltin="1"/>
    <cellStyle name="40% - Accent1" xfId="9" builtinId="31" customBuiltin="1"/>
    <cellStyle name="Currency" xfId="5" builtinId="4" customBuiltin="1"/>
    <cellStyle name="Explanatory Text" xfId="10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6" builtinId="5" customBuiltin="1"/>
    <cellStyle name="Title" xfId="8" builtinId="1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\ [$EUR]_-;\-* #,##0.00\ [$EUR]_-;_-* &quot;-&quot;??\ [$EUR]_-;_-@_-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color auto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auto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PivotStyle="PivotStyleLight16">
    <tableStyle name="Výkaz ziskov a strát" pivot="0" count="7" xr9:uid="{00000000-0011-0000-FFFF-FFFF00000000}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54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1943101</xdr:colOff>
      <xdr:row>0</xdr:row>
      <xdr:rowOff>19050</xdr:rowOff>
    </xdr:from>
    <xdr:to>
      <xdr:col>7</xdr:col>
      <xdr:colOff>1362074</xdr:colOff>
      <xdr:row>4</xdr:row>
      <xdr:rowOff>0</xdr:rowOff>
    </xdr:to>
    <xdr:pic>
      <xdr:nvPicPr>
        <xdr:cNvPr id="3" name="Nahraďte logom" descr="Zástupné logo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15651" y="19050"/>
          <a:ext cx="1714498" cy="857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1743076</xdr:colOff>
      <xdr:row>0</xdr:row>
      <xdr:rowOff>9525</xdr:rowOff>
    </xdr:from>
    <xdr:to>
      <xdr:col>8</xdr:col>
      <xdr:colOff>1447799</xdr:colOff>
      <xdr:row>2</xdr:row>
      <xdr:rowOff>381000</xdr:rowOff>
    </xdr:to>
    <xdr:pic>
      <xdr:nvPicPr>
        <xdr:cNvPr id="3" name="Nahraďte logom" descr="Zástupné logo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396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1743076</xdr:colOff>
      <xdr:row>0</xdr:row>
      <xdr:rowOff>9525</xdr:rowOff>
    </xdr:from>
    <xdr:to>
      <xdr:col>8</xdr:col>
      <xdr:colOff>1447799</xdr:colOff>
      <xdr:row>2</xdr:row>
      <xdr:rowOff>381000</xdr:rowOff>
    </xdr:to>
    <xdr:pic>
      <xdr:nvPicPr>
        <xdr:cNvPr id="3" name="Nahraďte logom" descr="Zástupné logo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396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1743076</xdr:colOff>
      <xdr:row>0</xdr:row>
      <xdr:rowOff>9525</xdr:rowOff>
    </xdr:from>
    <xdr:to>
      <xdr:col>8</xdr:col>
      <xdr:colOff>1447799</xdr:colOff>
      <xdr:row>2</xdr:row>
      <xdr:rowOff>381000</xdr:rowOff>
    </xdr:to>
    <xdr:pic>
      <xdr:nvPicPr>
        <xdr:cNvPr id="3" name="Nahraďte logom" descr="Zástupné logo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396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1743076</xdr:colOff>
      <xdr:row>0</xdr:row>
      <xdr:rowOff>9525</xdr:rowOff>
    </xdr:from>
    <xdr:to>
      <xdr:col>8</xdr:col>
      <xdr:colOff>1447799</xdr:colOff>
      <xdr:row>2</xdr:row>
      <xdr:rowOff>381000</xdr:rowOff>
    </xdr:to>
    <xdr:pic>
      <xdr:nvPicPr>
        <xdr:cNvPr id="3" name="Nahraďte logom" descr="Zástupné logo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39676" y="9525"/>
          <a:ext cx="1695448" cy="847725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a" displayName="Tabuľa" ref="B7:H15" totalsRowShown="0">
  <autoFilter ref="B7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Súhrn"/>
    <tableColumn id="2" xr3:uid="{00000000-0010-0000-0000-000002000000}" name="Celkovo za predchádzajúce obdobie"/>
    <tableColumn id="3" xr3:uid="{00000000-0010-0000-0000-000003000000}" name="Celkový rozpočet">
      <calculatedColumnFormula>TržbyZPredaja[[#Totals],[Rozpočet]]</calculatedColumnFormula>
    </tableColumn>
    <tableColumn id="4" xr3:uid="{00000000-0010-0000-0000-000004000000}" name="Celkovo za aktuálne_x000a_obdobie">
      <calculatedColumnFormula>TržbyZPredaja[[#Totals],[Aktuálne obdobie]]</calculatedColumnFormula>
    </tableColumn>
    <tableColumn id="5" xr3:uid="{00000000-0010-0000-0000-000005000000}" name="Aktuálne obdobie celkovo ako % z predaja">
      <calculatedColumnFormula>SUMIFS(TržbyZPredaja[Aktuálne obdobie ako % z predaja],TržbyZPredaja[Typ tržby],"Náklady na predaj")</calculatedColumnFormula>
    </tableColumn>
    <tableColumn id="6" xr3:uid="{00000000-0010-0000-0000-000006000000}" name="Celková percentuálna zmena oproti predchádzajúcemu obdobiu">
      <calculatedColumnFormula>SUMIFS(TržbyZPredaja[Percentuálna zmena oproti predchádzajúcemu obdobiu],TržbyZPredaja[Typ tržby],"Náklady na predaj")</calculatedColumnFormula>
    </tableColumn>
    <tableColumn id="7" xr3:uid="{00000000-0010-0000-0000-000007000000}" name="Celková percentuálna zmena oproti rozpočtu">
      <calculatedColumnFormula>SUMIFS(TržbyZPredaja[Percentuálna zmena oproti rozpočtu],TržbyZPredaja[Typ tržby],"Náklady na predaj")</calculatedColumnFormula>
    </tableColumn>
  </tableColumns>
  <tableStyleInfo name="Výkaz ziskov a strát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súhrn. Celkové predchádzajúce obdobie, celkový rozpočet, aktuálne obdobie celkovo, celková percentuálna zmena oproti predchádzajúcemu obdobiu a celková percentuálna zmena oproti rozpočtu sa automaticky aktualizujú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ržbyZPredaja" displayName="TržbyZPredaja" ref="B4:I13" totalsRowCount="1" dataDxfId="31">
  <autoFilter ref="B4:I12" xr:uid="{00000000-0009-0000-0100-000007000000}"/>
  <tableColumns count="8">
    <tableColumn id="1" xr3:uid="{00000000-0010-0000-0100-000001000000}" name="Typ tržby" totalsRowLabel="Celkové tržby z predaja"/>
    <tableColumn id="8" xr3:uid="{00000000-0010-0000-0100-000008000000}" name="Popis"/>
    <tableColumn id="2" xr3:uid="{00000000-0010-0000-0100-000002000000}" name="Predchádzajúce obdobie" totalsRowFunction="sum" totalsRowDxfId="30"/>
    <tableColumn id="3" xr3:uid="{00000000-0010-0000-0100-000003000000}" name="Rozpočet" totalsRowFunction="sum" totalsRowDxfId="29"/>
    <tableColumn id="4" xr3:uid="{00000000-0010-0000-0100-000004000000}" name="Aktuálne obdobie" totalsRowFunction="sum" totalsRowDxfId="28"/>
    <tableColumn id="5" xr3:uid="{00000000-0010-0000-0100-000005000000}" name="Aktuálne obdobie ako % z predaja" totalsRowFunction="sum" totalsRowDxfId="27">
      <calculatedColumnFormula>IFERROR(IF(TržbyZPredaja[[#Totals],[Aktuálne obdobie]]=0,"-",TržbyZPredaja[[#This Row],[Aktuálne obdobie]]/Tržba_z_predaja),"-")</calculatedColumnFormula>
    </tableColumn>
    <tableColumn id="6" xr3:uid="{00000000-0010-0000-0100-000006000000}" name="Percentuálna zmena oproti predchádzajúcemu obdobiu" totalsRowFunction="sum" totalsRowDxfId="26">
      <calculatedColumnFormula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calculatedColumnFormula>
    </tableColumn>
    <tableColumn id="7" xr3:uid="{00000000-0010-0000-0100-000007000000}" name="Percentuálna zmena oproti rozpočtu" totalsRowFunction="sum" totalsRowDxfId="25">
      <calculatedColumnFormula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calculatedColumnFormula>
    </tableColumn>
  </tableColumns>
  <tableStyleInfo name="Výkaz ziskov a strát" showFirstColumn="1" showLastColumn="0" showRowStripes="0" showColumnStripes="0"/>
  <extLst>
    <ext xmlns:x14="http://schemas.microsoft.com/office/spreadsheetml/2009/9/main" uri="{504A1905-F514-4f6f-8877-14C23A59335A}">
      <x14:table altTextSummary="Zadajte typ tržieb, popis, predchádzajúce a aktuálne obdobia a rozpočet. Aktuálne obdobie ako % z predaja, percentuálna zmena oproti predchádzajúcim obdobiam a percentuálna zmena oproti rozpočtu sa vypočítavajú automaticky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Príjmy" displayName="Príjmy" ref="B4:I7" totalsRowCount="1" dataDxfId="24" totalsRowDxfId="23">
  <autoFilter ref="B4:I6" xr:uid="{00000000-0009-0000-0100-000019000000}"/>
  <tableColumns count="8">
    <tableColumn id="1" xr3:uid="{00000000-0010-0000-0200-000001000000}" name="Typ príjmu" totalsRowLabel="Celkový príjem za predaj"/>
    <tableColumn id="8" xr3:uid="{00000000-0010-0000-0200-000008000000}" name="Popis"/>
    <tableColumn id="2" xr3:uid="{00000000-0010-0000-0200-000002000000}" name="Predchádzajúce obdobie" totalsRowFunction="sum" totalsRowDxfId="22"/>
    <tableColumn id="3" xr3:uid="{00000000-0010-0000-0200-000003000000}" name="Rozpočet" totalsRowFunction="sum" totalsRowDxfId="21"/>
    <tableColumn id="4" xr3:uid="{00000000-0010-0000-0200-000004000000}" name="Aktuálne obdobie" totalsRowFunction="sum" totalsRowDxfId="20"/>
    <tableColumn id="5" xr3:uid="{00000000-0010-0000-0200-000005000000}" name="Aktuálne obdobie ako % z predaja" totalsRowFunction="sum" totalsRowDxfId="19">
      <calculatedColumnFormula>IFERROR(IF(Tržba_z_predaja=0,"-",Príjmy[[#This Row],[Aktuálne obdobie]]/Tržba_z_predaja),"-")</calculatedColumnFormula>
    </tableColumn>
    <tableColumn id="6" xr3:uid="{00000000-0010-0000-0200-000006000000}" name="Percentuálna zmena oproti predchádzajúcemu obdobiu" totalsRowFunction="sum" totalsRowDxfId="18">
      <calculatedColumnFormula>IFERROR(IF(Príjmy[[#This Row],[Predchádzajúce obdobie]]=Príjmy[[#This Row],[Aktuálne obdobie]],0,IF(Príjmy[[#This Row],[Aktuálne obdobie]]&gt;Príjmy[[#This Row],[Predchádzajúce obdobie]],ABS((Príjmy[[#This Row],[Aktuálne obdobie]]/Príjmy[[#This Row],[Predchádzajúce obdobie]])-1),IF(AND(Príjmy[[#This Row],[Aktuálne obdobie]]&lt;Príjmy[[#This Row],[Predchádzajúce obdobie]],Príjmy[[#This Row],[Predchádzajúce obdobie]]&lt;0),-((Príjmy[[#This Row],[Aktuálne obdobie]]/Príjmy[[#This Row],[Predchádzajúce obdobie]])-1),(Príjmy[[#This Row],[Aktuálne obdobie]]/Príjmy[[#This Row],[Predchádzajúce obdobie]])-1))),"-")</calculatedColumnFormula>
    </tableColumn>
    <tableColumn id="7" xr3:uid="{00000000-0010-0000-0200-000007000000}" name="Percentuálna zmena oproti rozpočtu" totalsRowFunction="sum" totalsRowDxfId="17">
      <calculatedColumnFormula>IFERROR(IF(Príjmy[[#This Row],[Rozpočet]]=Príjmy[[#This Row],[Aktuálne obdobie]],0,IF(Príjmy[[#This Row],[Aktuálne obdobie]]&gt;Príjmy[[#This Row],[Rozpočet]],ABS((Príjmy[[#This Row],[Aktuálne obdobie]]/Príjmy[[#This Row],[Rozpočet]])-1),IF(AND(Príjmy[[#This Row],[Aktuálne obdobie]]&lt;Príjmy[[#This Row],[Rozpočet]],Príjmy[[#This Row],[Rozpočet]]&lt;0),-((Príjmy[[#This Row],[Aktuálne obdobie]]/Príjmy[[#This Row],[Rozpočet]])-1),(Príjmy[[#This Row],[Aktuálne obdobie]]/Príjmy[[#This Row],[Rozpočet]])-1))),"-")</calculatedColumnFormula>
    </tableColumn>
  </tableColumns>
  <tableStyleInfo name="Výkaz ziskov a strát" showFirstColumn="1" showLastColumn="0" showRowStripes="0" showColumnStripes="0"/>
  <extLst>
    <ext xmlns:x14="http://schemas.microsoft.com/office/spreadsheetml/2009/9/main" uri="{504A1905-F514-4f6f-8877-14C23A59335A}">
      <x14:table altTextSummary="Zadajte typ príjmov, popis, predchádzajúce a aktuálne obdobia a rozpočet. Aktuálne obdobie ako % z predaja, percentuálna zmena oproti predchádzajúcim obdobiam a percentuálna zmena oproti rozpočtu sa vypočítavajú automaticky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PrevádzkovéNáklady" displayName="PrevádzkovéNáklady" ref="B4:I25" totalsRowCount="1">
  <autoFilter ref="B4:I24" xr:uid="{00000000-0009-0000-0100-00000F000000}"/>
  <tableColumns count="8">
    <tableColumn id="1" xr3:uid="{00000000-0010-0000-0300-000001000000}" name="Typ výdavku" totalsRowLabel="Celkové prevádzkové náklady" totalsRowDxfId="16"/>
    <tableColumn id="8" xr3:uid="{00000000-0010-0000-0300-000008000000}" name="Popis" totalsRowDxfId="15"/>
    <tableColumn id="2" xr3:uid="{00000000-0010-0000-0300-000002000000}" name="Predchádzajúce obdobie" totalsRowFunction="sum" totalsRowDxfId="14"/>
    <tableColumn id="3" xr3:uid="{00000000-0010-0000-0300-000003000000}" name="Rozpočet" totalsRowFunction="sum" totalsRowDxfId="13"/>
    <tableColumn id="4" xr3:uid="{00000000-0010-0000-0300-000004000000}" name="Aktuálne obdobie" totalsRowFunction="sum" totalsRowDxfId="12"/>
    <tableColumn id="5" xr3:uid="{00000000-0010-0000-0300-000005000000}" name="Aktuálne obdobie ako % z predaja" totalsRowFunction="sum" totalsRowDxfId="11">
      <calculatedColumnFormula>IFERROR(IF(Tržba_z_predaja=0,"-",PrevádzkovéNáklady[[#This Row],[Aktuálne obdobie]]/Tržba_z_predaja),"-")</calculatedColumnFormula>
    </tableColumn>
    <tableColumn id="6" xr3:uid="{00000000-0010-0000-0300-000006000000}" name="Percentuálna zmena oproti predchádzajúcemu obdobiu" totalsRowFunction="sum" totalsRowDxfId="10">
      <calculatedColumnFormula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calculatedColumnFormula>
    </tableColumn>
    <tableColumn id="7" xr3:uid="{00000000-0010-0000-0300-000007000000}" name="Percentuálna zmena oproti rozpočtu" totalsRowFunction="sum" totalsRowDxfId="9">
      <calculatedColumnFormula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calculatedColumnFormula>
    </tableColumn>
  </tableColumns>
  <tableStyleInfo name="Výkaz ziskov a strát" showFirstColumn="1" showLastColumn="0" showRowStripes="0" showColumnStripes="0"/>
  <extLst>
    <ext xmlns:x14="http://schemas.microsoft.com/office/spreadsheetml/2009/9/main" uri="{504A1905-F514-4f6f-8877-14C23A59335A}">
      <x14:table altTextSummary="Zadajte typ nákladov, popis, predchádzajúce a aktuálne obdobia a rozpočet. Aktuálne obdobie ako % z predaja, percentuálna zmena oproti predchádzajúcim obdobiam a percentuálna zmena oproti rozpočtu sa vypočítavajú automaticky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Dane" displayName="Dane" ref="B4:I10" totalsRowCount="1">
  <autoFilter ref="B4:I9" xr:uid="{00000000-0009-0000-0100-000018000000}"/>
  <tableColumns count="8">
    <tableColumn id="1" xr3:uid="{00000000-0010-0000-0400-000001000000}" name="Typ" totalsRowLabel="Dane celkom" dataDxfId="8" totalsRowDxfId="7"/>
    <tableColumn id="8" xr3:uid="{00000000-0010-0000-0400-000008000000}" name="Popis" totalsRowDxfId="6"/>
    <tableColumn id="2" xr3:uid="{00000000-0010-0000-0400-000002000000}" name="Predchádzajúce obdobie" totalsRowFunction="sum" totalsRowDxfId="5"/>
    <tableColumn id="3" xr3:uid="{00000000-0010-0000-0400-000003000000}" name="Rozpočet" totalsRowFunction="sum" totalsRowDxfId="4"/>
    <tableColumn id="4" xr3:uid="{00000000-0010-0000-0400-000004000000}" name="Aktuálne obdobie" totalsRowFunction="sum" totalsRowDxfId="3"/>
    <tableColumn id="5" xr3:uid="{00000000-0010-0000-0400-000005000000}" name="Aktuálne obdobie ako % z predaja" totalsRowFunction="custom" totalsRowDxfId="2">
      <calculatedColumnFormula>IFERROR(IF(Tržba_z_predaja=0,"-",Dane[[#This Row],[Aktuálne obdobie]]/Tržba_z_predaja),"-")</calculatedColumnFormula>
      <totalsRowFormula>IFERROR(SUBTOTAL(109,Dane[Aktuálne obdobie ako % z predaja]),"-")</totalsRowFormula>
    </tableColumn>
    <tableColumn id="6" xr3:uid="{00000000-0010-0000-0400-000006000000}" name="Percentuálna zmena oproti predchádzajúcemu obdobiu" totalsRowFunction="sum" totalsRowDxfId="1">
      <calculatedColumnFormula>IFERROR(IF(Dane[[#This Row],[Predchádzajúce obdobie]]=Dane[[#This Row],[Aktuálne obdobie]],0,IF(Dane[[#This Row],[Aktuálne obdobie]]&gt;Dane[[#This Row],[Predchádzajúce obdobie]],ABS((Dane[[#This Row],[Aktuálne obdobie]]/Dane[[#This Row],[Predchádzajúce obdobie]])-1),IF(AND(Dane[[#This Row],[Aktuálne obdobie]]&lt;Dane[[#This Row],[Predchádzajúce obdobie]],Dane[[#This Row],[Predchádzajúce obdobie]]&lt;0),-((Dane[[#This Row],[Aktuálne obdobie]]/Dane[[#This Row],[Predchádzajúce obdobie]])-1),(Dane[[#This Row],[Aktuálne obdobie]]/Dane[[#This Row],[Predchádzajúce obdobie]])-1))),"-")</calculatedColumnFormula>
    </tableColumn>
    <tableColumn id="7" xr3:uid="{00000000-0010-0000-0400-000007000000}" name="Percentuálna zmena oproti rozpočtu" totalsRowFunction="sum" totalsRowDxfId="0">
      <calculatedColumnFormula>IFERROR(IF(Dane[[#This Row],[Rozpočet]]=Dane[[#This Row],[Aktuálne obdobie]],0,IF(Dane[[#This Row],[Aktuálne obdobie]]&gt;Dane[[#This Row],[Rozpočet]],ABS((Dane[[#This Row],[Aktuálne obdobie]]/Dane[[#This Row],[Rozpočet]])-1),IF(AND(Dane[[#This Row],[Aktuálne obdobie]]&lt;Dane[[#This Row],[Rozpočet]],Dane[[#This Row],[Rozpočet]]&lt;0),-((Dane[[#This Row],[Aktuálne obdobie]]/Dane[[#This Row],[Rozpočet]])-1),(Dane[[#This Row],[Aktuálne obdobie]]/Dane[[#This Row],[Rozpočet]])-1))),"-")</calculatedColumnFormula>
    </tableColumn>
  </tableColumns>
  <tableStyleInfo name="Výkaz ziskov a strát" showFirstColumn="1" showLastColumn="0" showRowStripes="0" showColumnStripes="0"/>
  <extLst>
    <ext xmlns:x14="http://schemas.microsoft.com/office/spreadsheetml/2009/9/main" uri="{504A1905-F514-4f6f-8877-14C23A59335A}">
      <x14:table altTextSummary="Zadajte typ dane, popis, predchádzajúce a aktuálne obdobia a rozpočet. Aktuálne obdobie ako % z predaja, percentuálna zmena oproti predchádzajúcim obdobiam a percentuálna zmena oproti rozpočtu sa vypočítavajú automaticky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Kategórie" displayName="Kategórie" ref="B1:B8" totalsRowShown="0">
  <autoFilter ref="B1:B8" xr:uid="{00000000-0009-0000-0100-00001F000000}"/>
  <tableColumns count="1">
    <tableColumn id="1" xr3:uid="{00000000-0010-0000-0500-000001000000}" name="Kategórie"/>
  </tableColumns>
  <tableStyleInfo name="Výkaz ziskov a strát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kategórie predaja, príjmov, výdavkov a daní"/>
    </ext>
  </extLst>
</table>
</file>

<file path=xl/theme/theme1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3" /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H2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9" customWidth="1"/>
    <col min="3" max="3" width="23.140625" bestFit="1" customWidth="1"/>
    <col min="4" max="5" width="18.7109375" customWidth="1"/>
    <col min="6" max="6" width="22.28515625" bestFit="1" customWidth="1"/>
    <col min="7" max="7" width="34.42578125" customWidth="1"/>
    <col min="8" max="8" width="23.28515625" customWidth="1"/>
    <col min="9" max="9" width="2.7109375" customWidth="1"/>
  </cols>
  <sheetData>
    <row r="1" spans="2:8" ht="21" x14ac:dyDescent="0.25">
      <c r="B1" s="10" t="s">
        <v>0</v>
      </c>
      <c r="C1" s="19" t="s">
        <v>18</v>
      </c>
      <c r="D1" s="19"/>
      <c r="E1" s="19"/>
      <c r="G1" s="21"/>
      <c r="H1" s="21"/>
    </row>
    <row r="2" spans="2:8" ht="16.5" x14ac:dyDescent="0.25">
      <c r="B2" s="1" t="s">
        <v>1</v>
      </c>
      <c r="C2" t="s">
        <v>19</v>
      </c>
      <c r="G2" s="21"/>
      <c r="H2" s="21"/>
    </row>
    <row r="3" spans="2:8" ht="15.75" x14ac:dyDescent="0.25">
      <c r="B3" s="2" t="s">
        <v>2</v>
      </c>
      <c r="C3" s="9" t="str">
        <f>IFERROR(IF(Celkový_hrubý_zisk=0,"-",Celkový_hrubý_zisk/Celková_tržba_z_predaja),"-")</f>
        <v>-</v>
      </c>
      <c r="G3" s="21"/>
      <c r="H3" s="21"/>
    </row>
    <row r="4" spans="2:8" ht="15.75" x14ac:dyDescent="0.25">
      <c r="B4" s="2" t="s">
        <v>3</v>
      </c>
      <c r="C4" s="9" t="str">
        <f>IFERROR(IF(Čistý_zisk=0,"-",Čistý_zisk/Celková_tržba_z_predaja),"-")</f>
        <v>-</v>
      </c>
      <c r="G4" s="21"/>
      <c r="H4" s="21"/>
    </row>
    <row r="5" spans="2:8" ht="4.1500000000000004" customHeight="1" x14ac:dyDescent="0.25">
      <c r="B5" s="2"/>
      <c r="C5" s="9"/>
    </row>
    <row r="6" spans="2:8" ht="45" customHeight="1" x14ac:dyDescent="0.3">
      <c r="B6" s="20" t="s">
        <v>4</v>
      </c>
      <c r="C6" s="20"/>
      <c r="D6" s="20"/>
      <c r="E6" s="20"/>
      <c r="F6" s="20"/>
      <c r="G6" s="20"/>
      <c r="H6" s="20"/>
    </row>
    <row r="7" spans="2:8" ht="38.1" customHeight="1" x14ac:dyDescent="0.25">
      <c r="B7" t="s">
        <v>5</v>
      </c>
      <c r="C7" t="s">
        <v>20</v>
      </c>
      <c r="D7" t="s">
        <v>21</v>
      </c>
      <c r="E7" t="s">
        <v>22</v>
      </c>
      <c r="F7" t="s">
        <v>23</v>
      </c>
      <c r="G7" t="s">
        <v>24</v>
      </c>
      <c r="H7" t="s">
        <v>25</v>
      </c>
    </row>
    <row r="8" spans="2:8" ht="30" customHeight="1" x14ac:dyDescent="0.25">
      <c r="B8" t="s">
        <v>6</v>
      </c>
      <c r="C8" s="7">
        <f>SUMIFS(TržbyZPredaja[Predchádzajúce obdobie],TržbyZPredaja[Typ tržby],"Tržby z predaja")</f>
        <v>0</v>
      </c>
      <c r="D8" s="7">
        <f>SUMIFS(TržbyZPredaja[Rozpočet],TržbyZPredaja[Typ tržby],"Tržby z predaja")</f>
        <v>0</v>
      </c>
      <c r="E8" s="7">
        <f>SUMIFS(TržbyZPredaja[Aktuálne obdobie],TržbyZPredaja[Typ tržby],"Tržby z predaja")</f>
        <v>0</v>
      </c>
      <c r="F8" s="14">
        <f>SUMIFS(TržbyZPredaja[Aktuálne obdobie ako % z predaja],TržbyZPredaja[Typ tržby],"Tržby z predaja")</f>
        <v>0</v>
      </c>
      <c r="G8" s="14">
        <f>SUMIFS(TržbyZPredaja[Percentuálna zmena oproti predchádzajúcemu obdobiu],TržbyZPredaja[Typ tržby],"Tržby z predaja")</f>
        <v>0</v>
      </c>
      <c r="H8" s="14">
        <f>SUMIFS(TržbyZPredaja[Percentuálna zmena oproti rozpočtu],TržbyZPredaja[Typ tržby],"Tržby z predaja")</f>
        <v>0</v>
      </c>
    </row>
    <row r="9" spans="2:8" ht="30" customHeight="1" x14ac:dyDescent="0.25">
      <c r="B9" t="s">
        <v>7</v>
      </c>
      <c r="C9" s="7">
        <f>SUMIFS(TržbyZPredaja[Predchádzajúce obdobie],TržbyZPredaja[Typ tržby],"Náklady na predaj")</f>
        <v>0</v>
      </c>
      <c r="D9" s="7">
        <f>SUMIFS(TržbyZPredaja[Rozpočet],TržbyZPredaja[Typ tržby],"Náklady na predaj")</f>
        <v>0</v>
      </c>
      <c r="E9" s="7">
        <f>SUMIFS(TržbyZPredaja[Aktuálne obdobie],TržbyZPredaja[Typ tržby],"Náklady na predaj")</f>
        <v>0</v>
      </c>
      <c r="F9" s="14">
        <f>SUMIFS(TržbyZPredaja[Aktuálne obdobie ako % z predaja],TržbyZPredaja[Typ tržby],"Náklady na predaj")</f>
        <v>0</v>
      </c>
      <c r="G9" s="14">
        <f>SUMIFS(TržbyZPredaja[Percentuálna zmena oproti predchádzajúcemu obdobiu],TržbyZPredaja[Typ tržby],"Náklady na predaj")</f>
        <v>0</v>
      </c>
      <c r="H9" s="14">
        <f>SUMIFS(TržbyZPredaja[Percentuálna zmena oproti rozpočtu],TržbyZPredaja[Typ tržby],"Náklady na predaj")</f>
        <v>0</v>
      </c>
    </row>
    <row r="10" spans="2:8" ht="30" customHeight="1" x14ac:dyDescent="0.25">
      <c r="B10" t="s">
        <v>8</v>
      </c>
      <c r="C10" s="7">
        <f>SUMIFS(PrevádzkovéNáklady[Predchádzajúce obdobie],PrevádzkovéNáklady[Typ výdavku],"Predaj a marketing")</f>
        <v>0</v>
      </c>
      <c r="D10" s="7">
        <f>SUMIFS(PrevádzkovéNáklady[Rozpočet],PrevádzkovéNáklady[Typ výdavku],"Predaj a marketing")</f>
        <v>0</v>
      </c>
      <c r="E10" s="7">
        <f>SUMIFS(PrevádzkovéNáklady[Aktuálne obdobie],PrevádzkovéNáklady[Typ výdavku],"Predaj a marketing")</f>
        <v>0</v>
      </c>
      <c r="F10" s="14">
        <f>SUMIFS(PrevádzkovéNáklady[Aktuálne obdobie ako % z predaja],PrevádzkovéNáklady[Typ výdavku],"Predaj a marketing")</f>
        <v>0</v>
      </c>
      <c r="G10" s="14">
        <f>SUMIFS(PrevádzkovéNáklady[Percentuálna zmena oproti predchádzajúcemu obdobiu],PrevádzkovéNáklady[Typ výdavku],"Predaj a marketing")</f>
        <v>0</v>
      </c>
      <c r="H10" s="14">
        <f>SUMIFS(PrevádzkovéNáklady[Percentuálna zmena oproti rozpočtu],PrevádzkovéNáklady[Typ výdavku],"Predaj a marketing")</f>
        <v>0</v>
      </c>
    </row>
    <row r="11" spans="2:8" ht="30" customHeight="1" x14ac:dyDescent="0.25">
      <c r="B11" t="s">
        <v>9</v>
      </c>
      <c r="C11" s="7">
        <f>SUMIFS(PrevádzkovéNáklady[Predchádzajúce obdobie],PrevádzkovéNáklady[Typ výdavku],"Výskum a vývoj")</f>
        <v>0</v>
      </c>
      <c r="D11" s="7">
        <f>SUMIFS(PrevádzkovéNáklady[Rozpočet],PrevádzkovéNáklady[Typ výdavku],"Výskum a vývoj")</f>
        <v>0</v>
      </c>
      <c r="E11" s="7">
        <f>SUMIFS(PrevádzkovéNáklady[Aktuálne obdobie],PrevádzkovéNáklady[Typ výdavku],"Výskum a vývoj")</f>
        <v>0</v>
      </c>
      <c r="F11" s="14">
        <f>SUMIFS(PrevádzkovéNáklady[Aktuálne obdobie ako % z predaja],PrevádzkovéNáklady[Typ výdavku],"Výskum a vývoj")</f>
        <v>0</v>
      </c>
      <c r="G11" s="14">
        <f>SUMIFS(PrevádzkovéNáklady[Percentuálna zmena oproti predchádzajúcemu obdobiu],PrevádzkovéNáklady[Typ výdavku],"Výskum a vývoj")</f>
        <v>0</v>
      </c>
      <c r="H11" s="14">
        <f>SUMIFS(PrevádzkovéNáklady[Percentuálna zmena oproti rozpočtu],PrevádzkovéNáklady[Typ výdavku],"Výskum a vývoj")</f>
        <v>0</v>
      </c>
    </row>
    <row r="12" spans="2:8" ht="30" customHeight="1" x14ac:dyDescent="0.25">
      <c r="B12" t="s">
        <v>10</v>
      </c>
      <c r="C12" s="7">
        <f>SUMIFS(PrevádzkovéNáklady[Predchádzajúce obdobie],PrevádzkovéNáklady[Typ výdavku],"Všeobecné a administratíva")</f>
        <v>0</v>
      </c>
      <c r="D12" s="7">
        <f>SUMIFS(PrevádzkovéNáklady[Rozpočet],PrevádzkovéNáklady[Typ výdavku],"Všeobecné a administratíva")</f>
        <v>0</v>
      </c>
      <c r="E12" s="7">
        <f>SUMIFS(PrevádzkovéNáklady[Aktuálne obdobie],PrevádzkovéNáklady[Typ výdavku],"Všeobecné a administratíva")</f>
        <v>0</v>
      </c>
      <c r="F12" s="14">
        <f>SUMIFS(PrevádzkovéNáklady[Aktuálne obdobie ako % z predaja],PrevádzkovéNáklady[Typ výdavku],"Všeobecné a administratíva")</f>
        <v>0</v>
      </c>
      <c r="G12" s="14">
        <f>SUMIFS(PrevádzkovéNáklady[Percentuálna zmena oproti predchádzajúcemu obdobiu],PrevádzkovéNáklady[Typ výdavku],"Všeobecné a administratíva")</f>
        <v>0</v>
      </c>
      <c r="H12" s="14">
        <f>SUMIFS(PrevádzkovéNáklady[Percentuálna zmena oproti rozpočtu],PrevádzkovéNáklady[Typ výdavku],"Všeobecné a administratíva")</f>
        <v>0</v>
      </c>
    </row>
    <row r="13" spans="2:8" ht="30" customHeight="1" x14ac:dyDescent="0.25">
      <c r="B13" t="s">
        <v>11</v>
      </c>
      <c r="C13" s="7">
        <f>PrevádzkovéNáklady[[#Totals],[Predchádzajúce obdobie]]-SUM(C10:C12)</f>
        <v>0</v>
      </c>
      <c r="D13" s="7">
        <f>PrevádzkovéNáklady[[#Totals],[Rozpočet]]-SUM(D10:D12)</f>
        <v>0</v>
      </c>
      <c r="E13" s="7">
        <f>PrevádzkovéNáklady[[#Totals],[Aktuálne obdobie]]-SUM(E10:E12)</f>
        <v>0</v>
      </c>
      <c r="F13" s="14">
        <f>PrevádzkovéNáklady[[#Totals],[Aktuálne obdobie ako % z predaja]]-SUM(F10:F12)</f>
        <v>0</v>
      </c>
      <c r="G13" s="14">
        <f>PrevádzkovéNáklady[[#Totals],[Percentuálna zmena oproti predchádzajúcemu obdobiu]]-SUM(G10:G12)</f>
        <v>0</v>
      </c>
      <c r="H13" s="14">
        <f>PrevádzkovéNáklady[[#Totals],[Percentuálna zmena oproti rozpočtu]]-SUM(H10:H12)</f>
        <v>0</v>
      </c>
    </row>
    <row r="14" spans="2:8" ht="30" customHeight="1" x14ac:dyDescent="0.25">
      <c r="B14" t="s">
        <v>12</v>
      </c>
      <c r="C14" s="7">
        <f>Príjmy[[#Totals],[Predchádzajúce obdobie]]</f>
        <v>0</v>
      </c>
      <c r="D14" s="7">
        <f>Príjmy[[#Totals],[Rozpočet]]</f>
        <v>0</v>
      </c>
      <c r="E14" s="7">
        <f>Príjmy[[#Totals],[Aktuálne obdobie]]</f>
        <v>0</v>
      </c>
      <c r="F14" s="14">
        <f>Príjmy[[#Totals],[Aktuálne obdobie ako % z predaja]]</f>
        <v>0</v>
      </c>
      <c r="G14" s="14">
        <f>Príjmy[[#Totals],[Percentuálna zmena oproti predchádzajúcemu obdobiu]]</f>
        <v>0</v>
      </c>
      <c r="H14" s="14">
        <f>Príjmy[[#Totals],[Percentuálna zmena oproti rozpočtu]]</f>
        <v>0</v>
      </c>
    </row>
    <row r="15" spans="2:8" ht="30" customHeight="1" x14ac:dyDescent="0.25">
      <c r="B15" t="s">
        <v>13</v>
      </c>
      <c r="C15" s="7">
        <f>Dane[[#Totals],[Predchádzajúce obdobie]]</f>
        <v>0</v>
      </c>
      <c r="D15" s="7">
        <f>Dane[[#Totals],[Rozpočet]]</f>
        <v>0</v>
      </c>
      <c r="E15" s="7">
        <f>Dane[[#Totals],[Aktuálne obdobie]]</f>
        <v>0</v>
      </c>
      <c r="F15" s="14">
        <f>Dane[[#Totals],[Aktuálne obdobie ako % z predaja]]</f>
        <v>0</v>
      </c>
      <c r="G15" s="14">
        <f>Dane[[#Totals],[Percentuálna zmena oproti predchádzajúcemu obdobiu]]</f>
        <v>0</v>
      </c>
      <c r="H15" s="14">
        <f>Dane[[#Totals],[Percentuálna zmena oproti rozpočtu]]</f>
        <v>0</v>
      </c>
    </row>
    <row r="17" spans="2:8" ht="30" customHeight="1" x14ac:dyDescent="0.25">
      <c r="B17" s="3" t="s">
        <v>14</v>
      </c>
      <c r="C17" s="6">
        <f>IFERROR(C8-C9,"-")</f>
        <v>0</v>
      </c>
      <c r="D17" s="6">
        <f>IFERROR(D8-D9,"-")</f>
        <v>0</v>
      </c>
      <c r="E17" s="6">
        <f>IFERROR(Celková_tržba_z_predaja-Celkové_náklady_na_predaj,"-")</f>
        <v>0</v>
      </c>
      <c r="F17" s="12" t="str">
        <f>IFERROR(IF(Celková_tržba_z_predaja=0,"0.00%",Celkový_hrubý_zisk/Celková_tržba_z_predaja),"-")</f>
        <v>0.00%</v>
      </c>
      <c r="G17" s="12">
        <f>IFERROR(IF(C17=Celkový_hrubý_zisk,0,IF(Celkový_hrubý_zisk&gt;C17,ABS((Celkový_hrubý_zisk/C17)-1),IF(AND(Celkový_hrubý_zisk&lt;C17,C17&lt;0),-((Celkový_hrubý_zisk/C17)-1),(Celkový_hrubý_zisk/C17)-1))),"-")</f>
        <v>0</v>
      </c>
      <c r="H17" s="12">
        <f>IFERROR(IF(D17=Celkový_hrubý_zisk,0,IF(Celkový_hrubý_zisk&gt;D17,ABS((Celkový_hrubý_zisk/D17)-1),IF(AND(Celkový_hrubý_zisk&lt;D17,D17&lt;0),-((Celkový_hrubý_zisk/D17)-1),(Celkový_hrubý_zisk/D17)-1))),"-")</f>
        <v>0</v>
      </c>
    </row>
    <row r="18" spans="2:8" ht="30" customHeight="1" x14ac:dyDescent="0.25">
      <c r="B18" s="4" t="s">
        <v>15</v>
      </c>
      <c r="C18" s="6">
        <f>IFERROR(C10+C11+C12+C13,"-")</f>
        <v>0</v>
      </c>
      <c r="D18" s="6">
        <f>IFERROR(D10+D11+D12+D13,"-")</f>
        <v>0</v>
      </c>
      <c r="E18" s="6">
        <v>0</v>
      </c>
      <c r="F18" s="12" t="str">
        <f>IFERROR(IF(Celková_tržba_z_predaja=0,"0.00%",Celkové_náklady_na_prevádzku/Celková_tržba_z_predaja),"-")</f>
        <v>0.00%</v>
      </c>
      <c r="G18" s="12">
        <f>IFERROR(IF(C18=Celkové_náklady_na_prevádzku,0,IF(Celkové_náklady_na_prevádzku&gt;C18,ABS((Celkové_náklady_na_prevádzku/C18)-1),IF(AND(Celkové_náklady_na_prevádzku&lt;C18,C18&lt;0),-((Celkové_náklady_na_prevádzku/C18)-1),(Celkové_náklady_na_prevádzku/C18)-1))),"-")</f>
        <v>0</v>
      </c>
      <c r="H18" s="12">
        <f>IFERROR(IF(D18=Celkové_náklady_na_prevádzku,0,IF(Celkové_náklady_na_prevádzku&gt;D18,ABS((Celkové_náklady_na_prevádzku/D18)-1),IF(AND(Celkové_náklady_na_prevádzku&lt;D18,D18&lt;0),-((Celkové_náklady_na_prevádzku/D18)-1),(Celkové_náklady_na_prevádzku/D18)-1))),"-")</f>
        <v>0</v>
      </c>
    </row>
    <row r="19" spans="2:8" ht="30" customHeight="1" x14ac:dyDescent="0.25">
      <c r="B19" s="3" t="s">
        <v>16</v>
      </c>
      <c r="C19" s="6">
        <f>IFERROR(C17-C18,"-")</f>
        <v>0</v>
      </c>
      <c r="D19" s="6">
        <f>IFERROR(D17-D18,"-")</f>
        <v>0</v>
      </c>
      <c r="E19" s="6">
        <f>IFERROR(Celkový_hrubý_zisk-Celkové_náklady_na_prevádzku,"-")</f>
        <v>0</v>
      </c>
      <c r="F19" s="12" t="str">
        <f>IFERROR(IF(Celková_tržba_z_predaja=0,"0.00%",Celkový_príjem_z_prevádzky/Celková_tržba_z_predaja),"-")</f>
        <v>0.00%</v>
      </c>
      <c r="G19" s="12">
        <f>IFERROR(IF(C19=Celkový_príjem_z_prevádzky,0,IF(Celkový_príjem_z_prevádzky&gt;C19,ABS((Celkový_príjem_z_prevádzky/C19)-1),IF(AND(Celkový_príjem_z_prevádzky&lt;C19,C19&lt;0),-((Celkový_príjem_z_prevádzky/C19)-1),(Celkový_príjem_z_prevádzky/C19)-1))),"-")</f>
        <v>0</v>
      </c>
      <c r="H19" s="12">
        <f>IFERROR(IF(D19=Celkový_príjem_z_prevádzky,0,IF(Celkový_príjem_z_prevádzky&gt;D19,ABS((Celkový_príjem_z_prevádzky/D19)-1),IF(AND(Celkový_príjem_z_prevádzky&lt;D19,D19&lt;0),-((Celkový_príjem_z_prevádzky/D19)-1),(Celkový_príjem_z_prevádzky/D19)-1))),"-")</f>
        <v>0</v>
      </c>
    </row>
    <row r="20" spans="2:8" ht="30" customHeight="1" x14ac:dyDescent="0.25">
      <c r="B20" s="3" t="s">
        <v>17</v>
      </c>
      <c r="C20" s="6">
        <f>IFERROR(C19+C14-C15,"-")</f>
        <v>0</v>
      </c>
      <c r="D20" s="6">
        <f>IFERROR(D19+D14-D15,"-")</f>
        <v>0</v>
      </c>
      <c r="E20" s="6">
        <f>Celkový_príjem_z_prevádzky+Celkový_iný_príjem-Dane_celkom</f>
        <v>0</v>
      </c>
      <c r="F20" s="12" t="str">
        <f>IFERROR(IF(Celková_tržba_z_predaja=0,"0.00%",Čistý_zisk/Celková_tržba_z_predaja),"-")</f>
        <v>0.00%</v>
      </c>
      <c r="G20" s="12">
        <f>IFERROR(IF(C20=Čistý_zisk,0,IF(Čistý_zisk&gt;C20,ABS((Čistý_zisk/C20)-1),IF(AND(Čistý_zisk&lt;C20,C20&lt;0),-((Čistý_zisk/C20)-1),(Čistý_zisk/C20)-1))),"-")</f>
        <v>0</v>
      </c>
      <c r="H20" s="12">
        <f>IFERROR(IF(D20=Čistý_zisk,0,IF(Čistý_zisk&gt;D20,ABS((Čistý_zisk/D20)-1),IF(AND(Čistý_zisk&lt;D20,D20&lt;0),-((Čistý_zisk/D20)-1),(Čistý_zisk/D20)-1))),"-")</f>
        <v>0</v>
      </c>
    </row>
  </sheetData>
  <mergeCells count="3">
    <mergeCell ref="C1:E1"/>
    <mergeCell ref="B6:H6"/>
    <mergeCell ref="G1:H4"/>
  </mergeCells>
  <phoneticPr fontId="0" type="noConversion"/>
  <dataValidations count="23">
    <dataValidation allowBlank="1" showInputMessage="1" showErrorMessage="1" prompt="V tomto zošite vytvorte výkaz ziskov a strát. Aktuálna hrubá marža a aktuálna rentabilita tržieb sa v tomto pracovnom hárku automaticky aktualizujú na základe údajov v ostatných pracovných hárkoch." sqref="A1" xr:uid="{00000000-0002-0000-0000-000000000000}"/>
    <dataValidation allowBlank="1" showInputMessage="1" showErrorMessage="1" prompt="V tejto bunke sa nachádza nadpis tohto hárka. Do buniek napravo zadajte dátum začatia a dátum ukončenia. Logo spoločnosti sa začína v bunke G1. Do bunky nižšie zadajte názov spoločnosti." sqref="B1" xr:uid="{00000000-0002-0000-0000-000001000000}"/>
    <dataValidation allowBlank="1" showInputMessage="1" showErrorMessage="1" prompt="Do tejto bunky zadajte dátum začatia v tvare mesiac alebo rok, za ním do zátvorky uveďte dátum ukončenia v tvare mesiac, deň a rok" sqref="C1:E1" xr:uid="{00000000-0002-0000-0000-000002000000}"/>
    <dataValidation allowBlank="1" showInputMessage="1" showErrorMessage="1" prompt="Do tejto bunky zadajte názov spoločnosti." sqref="B2" xr:uid="{00000000-0002-0000-0000-000003000000}"/>
    <dataValidation allowBlank="1" showInputMessage="1" showErrorMessage="1" prompt="Aktuálna hrubá marža sa automaticky aktualizuje v bunke na pravej strane." sqref="B3" xr:uid="{00000000-0002-0000-0000-000004000000}"/>
    <dataValidation allowBlank="1" showInputMessage="1" showErrorMessage="1" prompt="Aktuálna rentabilita tržieb sa automaticky aktualizuje v bunke na pravej strane." sqref="B4:B5" xr:uid="{00000000-0002-0000-0000-000005000000}"/>
    <dataValidation allowBlank="1" showInputMessage="1" showErrorMessage="1" prompt="Aktuálna hrubá marža a aktuálna rentabilita tržieb aktuálneho obdobia sa automaticky aktualizujú v tisícoch v bunkách nižšie" sqref="C2" xr:uid="{00000000-0002-0000-0000-000006000000}"/>
    <dataValidation allowBlank="1" showInputMessage="1" showErrorMessage="1" prompt="Aktuálna hrubá marža sa automaticky aktualizuje v tejto bunke." sqref="C3" xr:uid="{00000000-0002-0000-0000-000007000000}"/>
    <dataValidation allowBlank="1" showInputMessage="1" showErrorMessage="1" prompt="Aktuálna rentabilita tržieb sa automaticky aktualizuje v tejto bunke." sqref="C4:C5" xr:uid="{00000000-0002-0000-0000-000008000000}"/>
    <dataValidation allowBlank="1" showInputMessage="1" showErrorMessage="1" prompt="Do tejto bunky pridajte logo" sqref="G1:H5" xr:uid="{00000000-0002-0000-0000-000009000000}"/>
    <dataValidation allowBlank="1" showInputMessage="1" showErrorMessage="1" prompt="Tabuľka uvedená nižšie sa aktualizuje automaticky na základe záznamov v ostatných hárkoch." sqref="B6:H6" xr:uid="{00000000-0002-0000-0000-00000A000000}"/>
    <dataValidation allowBlank="1" showInputMessage="1" showErrorMessage="1" prompt="Súhrn celkových hodnôt zo všetkých pracovných hárkov je v tomto stĺpci pod týmto nadpisom. Zmeny v tomto stĺpci môžu spôsobiť, že vzorce prestanú fungovať." sqref="B7" xr:uid="{00000000-0002-0000-0000-00000B000000}"/>
    <dataValidation allowBlank="1" showInputMessage="1" showErrorMessage="1" prompt="V tomto stĺpci pod týmto nadpisom sa automaticky aktualizuje celkové množstvo predchádzajúceho obdobia na základe položiek v ostatných hárkoch." sqref="C7" xr:uid="{00000000-0002-0000-0000-00000C000000}"/>
    <dataValidation allowBlank="1" showInputMessage="1" showErrorMessage="1" prompt="V tomto stĺpci pod týmto nadpisom sa automaticky aktualizuje celkový rozpočet na základe položiek v ostatných hárkoch." sqref="D7" xr:uid="{00000000-0002-0000-0000-00000D000000}"/>
    <dataValidation allowBlank="1" showInputMessage="1" showErrorMessage="1" prompt="V tomto stĺpci pod týmto nadpisom sa automaticky aktualizuje množstvo v aktuálnom období na základe položiek v ostatných hárkoch." sqref="E7" xr:uid="{00000000-0002-0000-0000-00000E000000}"/>
    <dataValidation allowBlank="1" showInputMessage="1" showErrorMessage="1" prompt="V tomto stĺpci pod týmto nadpisom sa automaticky vypočítava celkové aktuálne obdobie ako percento z predajov" sqref="F7" xr:uid="{00000000-0002-0000-0000-00000F000000}"/>
    <dataValidation allowBlank="1" showInputMessage="1" showErrorMessage="1" prompt="V tomto stĺpci pod týmto nadpisom sa automaticky vypočítava celková percentuálna zmena oproti predchádzajúcemu obdobiu" sqref="G7" xr:uid="{00000000-0002-0000-0000-000010000000}"/>
    <dataValidation allowBlank="1" showInputMessage="1" showErrorMessage="1" prompt="V tomto stĺpci pod týmto nadpisom sa automaticky vypočítava celková percentuálna zmena oproti rozpočtu" sqref="H7" xr:uid="{00000000-0002-0000-0000-000011000000}"/>
    <dataValidation allowBlank="1" showInputMessage="1" showErrorMessage="1" prompt="Hrubý zisk, celkové prevádzkové náklady, príjmy z prevádzky a čistý zisk sa automaticky aktualizujú v bunkách nachádzajúcich sa nižšie" sqref="B16" xr:uid="{00000000-0002-0000-0000-000012000000}"/>
    <dataValidation allowBlank="1" showInputMessage="1" showErrorMessage="1" prompt="V bunkách vpravo sa automaticky aktualizuje hrubý zisk" sqref="B17" xr:uid="{00000000-0002-0000-0000-000013000000}"/>
    <dataValidation allowBlank="1" showInputMessage="1" showErrorMessage="1" prompt=" Celkové prevádzkové náklady sa automaticky aktualizujú v bunkách napravo." sqref="B18" xr:uid="{00000000-0002-0000-0000-000014000000}"/>
    <dataValidation allowBlank="1" showInputMessage="1" showErrorMessage="1" prompt="Príjmy z prevádzky sa automaticky aktualizujú v bunkách napravo." sqref="B19" xr:uid="{00000000-0002-0000-0000-000015000000}"/>
    <dataValidation allowBlank="1" showInputMessage="1" showErrorMessage="1" prompt="V bunkách vpravo sa automaticky vypočíta čistý zisk" sqref="B20" xr:uid="{00000000-0002-0000-0000-000016000000}"/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ignoredErrors>
    <ignoredError sqref="E20 C17:D17 E17:E18 C19:D20 C18:D18" emptyCellReference="1"/>
    <ignoredError sqref="D8:D11 E8:E11 F8:F11 G8:G11 H8:H12 H13:H15 D13:D15 E13:E15 F13:F15 G13:G15 D12:G12" calculatedColumn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5" width="18.7109375" customWidth="1"/>
    <col min="6" max="6" width="21.140625" customWidth="1"/>
    <col min="7" max="7" width="23.7109375" customWidth="1"/>
    <col min="8" max="8" width="29.85546875" customWidth="1"/>
    <col min="9" max="9" width="23.42578125" customWidth="1"/>
    <col min="10" max="10" width="2.7109375" customWidth="1"/>
  </cols>
  <sheetData>
    <row r="1" spans="2:9" ht="21" x14ac:dyDescent="0.25">
      <c r="B1" s="10" t="str">
        <f>Názov_Zošita</f>
        <v>Výkaz ziskov a strát</v>
      </c>
      <c r="H1" s="21"/>
      <c r="I1" s="21"/>
    </row>
    <row r="2" spans="2:9" ht="16.5" x14ac:dyDescent="0.25">
      <c r="B2" s="1" t="str">
        <f>Názov_spoločnosti</f>
        <v>Názov spoločnosti</v>
      </c>
      <c r="C2" t="s">
        <v>19</v>
      </c>
      <c r="H2" s="21"/>
      <c r="I2" s="21"/>
    </row>
    <row r="3" spans="2:9" ht="39" customHeight="1" x14ac:dyDescent="0.25">
      <c r="B3" s="2" t="s">
        <v>26</v>
      </c>
      <c r="C3" s="11">
        <f>IFERROR(Tržba_z_predaja,"-")</f>
        <v>0</v>
      </c>
      <c r="H3" s="21"/>
      <c r="I3" s="21"/>
    </row>
    <row r="4" spans="2:9" ht="38.1" customHeight="1" x14ac:dyDescent="0.25">
      <c r="B4" t="s">
        <v>27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26</v>
      </c>
      <c r="C5" t="s">
        <v>31</v>
      </c>
      <c r="D5" s="5"/>
      <c r="E5" s="5"/>
      <c r="F5" s="5"/>
      <c r="G5" s="15" t="str">
        <f>IFERROR(IF(TržbyZPredaja[[#Totals],[Aktuálne obdobie]]=0,"-",TržbyZPredaja[[#This Row],[Aktuálne obdobie]]/Tržba_z_predaja),"-")</f>
        <v>-</v>
      </c>
      <c r="H5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5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6" spans="2:9" ht="30" customHeight="1" x14ac:dyDescent="0.25">
      <c r="B6" t="s">
        <v>26</v>
      </c>
      <c r="C6" t="s">
        <v>32</v>
      </c>
      <c r="D6" s="5"/>
      <c r="E6" s="5"/>
      <c r="F6" s="5"/>
      <c r="G6" s="15" t="str">
        <f>IFERROR(IF(TržbyZPredaja[[#Totals],[Aktuálne obdobie]]=0,"-",TržbyZPredaja[[#This Row],[Aktuálne obdobie]]/Tržba_z_predaja),"-")</f>
        <v>-</v>
      </c>
      <c r="H6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6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7" spans="2:9" ht="30" customHeight="1" x14ac:dyDescent="0.25">
      <c r="B7" t="s">
        <v>26</v>
      </c>
      <c r="C7" t="s">
        <v>33</v>
      </c>
      <c r="D7" s="5"/>
      <c r="E7" s="5"/>
      <c r="F7" s="5"/>
      <c r="G7" s="15" t="str">
        <f>IFERROR(IF(TržbyZPredaja[[#Totals],[Aktuálne obdobie]]=0,"-",TržbyZPredaja[[#This Row],[Aktuálne obdobie]]/Tržba_z_predaja),"-")</f>
        <v>-</v>
      </c>
      <c r="H7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7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8" spans="2:9" ht="30" customHeight="1" x14ac:dyDescent="0.25">
      <c r="B8" t="s">
        <v>26</v>
      </c>
      <c r="C8" t="s">
        <v>34</v>
      </c>
      <c r="D8" s="5"/>
      <c r="E8" s="5"/>
      <c r="F8" s="5"/>
      <c r="G8" s="15" t="str">
        <f>IFERROR(IF(TržbyZPredaja[[#Totals],[Aktuálne obdobie]]=0,"-",TržbyZPredaja[[#This Row],[Aktuálne obdobie]]/Tržba_z_predaja),"-")</f>
        <v>-</v>
      </c>
      <c r="H8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8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9" spans="2:9" ht="30" customHeight="1" x14ac:dyDescent="0.25">
      <c r="B9" t="s">
        <v>28</v>
      </c>
      <c r="C9" t="s">
        <v>31</v>
      </c>
      <c r="D9" s="5"/>
      <c r="E9" s="5"/>
      <c r="F9" s="5"/>
      <c r="G9" s="15" t="str">
        <f>IFERROR(IF(TržbyZPredaja[[#Totals],[Aktuálne obdobie]]=0,"-",TržbyZPredaja[[#This Row],[Aktuálne obdobie]]/Tržba_z_predaja),"-")</f>
        <v>-</v>
      </c>
      <c r="H9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9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10" spans="2:9" ht="30" customHeight="1" x14ac:dyDescent="0.25">
      <c r="B10" t="s">
        <v>28</v>
      </c>
      <c r="C10" t="s">
        <v>32</v>
      </c>
      <c r="D10" s="5"/>
      <c r="E10" s="5"/>
      <c r="F10" s="5"/>
      <c r="G10" s="15" t="str">
        <f>IFERROR(IF(TržbyZPredaja[[#Totals],[Aktuálne obdobie]]=0,"-",TržbyZPredaja[[#This Row],[Aktuálne obdobie]]/Tržba_z_predaja),"-")</f>
        <v>-</v>
      </c>
      <c r="H10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10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11" spans="2:9" ht="30" customHeight="1" x14ac:dyDescent="0.25">
      <c r="B11" t="s">
        <v>28</v>
      </c>
      <c r="C11" t="s">
        <v>33</v>
      </c>
      <c r="D11" s="5"/>
      <c r="E11" s="5"/>
      <c r="F11" s="5"/>
      <c r="G11" s="15" t="str">
        <f>IFERROR(IF(TržbyZPredaja[[#Totals],[Aktuálne obdobie]]=0,"-",TržbyZPredaja[[#This Row],[Aktuálne obdobie]]/Tržba_z_predaja),"-")</f>
        <v>-</v>
      </c>
      <c r="H11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11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12" spans="2:9" ht="30" customHeight="1" x14ac:dyDescent="0.25">
      <c r="B12" t="s">
        <v>28</v>
      </c>
      <c r="C12" t="s">
        <v>34</v>
      </c>
      <c r="D12" s="5"/>
      <c r="E12" s="5"/>
      <c r="F12" s="5"/>
      <c r="G12" s="15" t="str">
        <f>IFERROR(IF(TržbyZPredaja[[#Totals],[Aktuálne obdobie]]=0,"-",TržbyZPredaja[[#This Row],[Aktuálne obdobie]]/Tržba_z_predaja),"-")</f>
        <v>-</v>
      </c>
      <c r="H12" s="15">
        <f>IFERROR(IF(TržbyZPredaja[[#This Row],[Predchádzajúce obdobie]]=TržbyZPredaja[[#This Row],[Aktuálne obdobie]],0,IF(TržbyZPredaja[[#This Row],[Aktuálne obdobie]]&gt;TržbyZPredaja[[#This Row],[Predchádzajúce obdobie]],ABS((TržbyZPredaja[[#This Row],[Aktuálne obdobie]]/TržbyZPredaja[[#This Row],[Predchádzajúce obdobie]])-1),IF(AND(TržbyZPredaja[[#This Row],[Aktuálne obdobie]]&lt;TržbyZPredaja[[#This Row],[Predchádzajúce obdobie]],TržbyZPredaja[[#This Row],[Predchádzajúce obdobie]]&lt;0),-((TržbyZPredaja[[#This Row],[Aktuálne obdobie]]/TržbyZPredaja[[#This Row],[Predchádzajúce obdobie]])-1),(TržbyZPredaja[[#This Row],[Aktuálne obdobie]]/TržbyZPredaja[[#This Row],[Predchádzajúce obdobie]])-1))),"-")</f>
        <v>0</v>
      </c>
      <c r="I12" s="15">
        <f>IFERROR(IF(TržbyZPredaja[[#This Row],[Rozpočet]]=TržbyZPredaja[[#This Row],[Aktuálne obdobie]],0,IF(TržbyZPredaja[[#This Row],[Aktuálne obdobie]]&gt;TržbyZPredaja[[#This Row],[Rozpočet]],ABS((TržbyZPredaja[[#This Row],[Aktuálne obdobie]]/TržbyZPredaja[[#This Row],[Rozpočet]])-1),IF(AND(TržbyZPredaja[[#This Row],[Aktuálne obdobie]]&lt;TržbyZPredaja[[#This Row],[Rozpočet]],TržbyZPredaja[[#This Row],[Rozpočet]]&lt;0),-((TržbyZPredaja[[#This Row],[Aktuálne obdobie]]/TržbyZPredaja[[#This Row],[Rozpočet]])-1),(TržbyZPredaja[[#This Row],[Aktuálne obdobie]]/TržbyZPredaja[[#This Row],[Rozpočet]])-1))),"-")</f>
        <v>0</v>
      </c>
    </row>
    <row r="13" spans="2:9" ht="30" customHeight="1" x14ac:dyDescent="0.25">
      <c r="B13" t="s">
        <v>29</v>
      </c>
      <c r="D13" s="18">
        <f>SUBTOTAL(109,TržbyZPredaja[Predchádzajúce obdobie])</f>
        <v>0</v>
      </c>
      <c r="E13" s="18">
        <f>SUBTOTAL(109,TržbyZPredaja[Rozpočet])</f>
        <v>0</v>
      </c>
      <c r="F13" s="18">
        <f>SUBTOTAL(109,TržbyZPredaja[Aktuálne obdobie])</f>
        <v>0</v>
      </c>
      <c r="G13" s="16">
        <f>SUBTOTAL(109,TržbyZPredaja[Aktuálne obdobie ako % z predaja])</f>
        <v>0</v>
      </c>
      <c r="H13" s="16">
        <f>SUBTOTAL(109,TržbyZPredaja[Percentuálna zmena oproti predchádzajúcemu obdobiu])</f>
        <v>0</v>
      </c>
      <c r="I13" s="16">
        <f>SUBTOTAL(109,TržbyZPredaja[Percentuálna zmena oproti rozpočtu])</f>
        <v>0</v>
      </c>
    </row>
  </sheetData>
  <mergeCells count="1">
    <mergeCell ref="H1:I3"/>
  </mergeCells>
  <dataValidations count="16">
    <dataValidation allowBlank="1" showInputMessage="1" showErrorMessage="1" prompt="V tomto stĺpci pod týmto nadpisom sa automaticky vypočítava percentuálna zmena oproti rozpočtu" sqref="I4" xr:uid="{00000000-0002-0000-0100-000000000000}"/>
    <dataValidation allowBlank="1" showInputMessage="1" showErrorMessage="1" prompt="V tomto stĺpci pod týmto nadpisom sa automaticky vypočítava percentuálna zmena oproti predchádzajúcemu obdobiu" sqref="H4" xr:uid="{00000000-0002-0000-0100-000001000000}"/>
    <dataValidation allowBlank="1" showInputMessage="1" showErrorMessage="1" prompt="V tomto stĺpci pod týmto nadpisom sa automaticky vypočítava aktuálne obdobie ako percento z predajov" sqref="G4" xr:uid="{00000000-0002-0000-0100-000002000000}"/>
    <dataValidation allowBlank="1" showInputMessage="1" showErrorMessage="1" prompt="Do tohto stĺpca pod tento nadpis zadajte aktuálne obdobie" sqref="F4" xr:uid="{00000000-0002-0000-0100-000003000000}"/>
    <dataValidation allowBlank="1" showInputMessage="1" showErrorMessage="1" prompt="Do tohto stĺpca pod tento nadpis zadajte rozpočet" sqref="E4" xr:uid="{00000000-0002-0000-0100-000004000000}"/>
    <dataValidation allowBlank="1" showInputMessage="1" showErrorMessage="1" prompt="Do tohto stĺpca pod tento nadpis zadajte predchádzajúce obdobie" sqref="D4" xr:uid="{00000000-0002-0000-0100-000005000000}"/>
    <dataValidation allowBlank="1" showInputMessage="1" showErrorMessage="1" prompt="Do tohto stĺpca pod tento nadpis zadajte popis" sqref="C4" xr:uid="{00000000-0002-0000-0100-000006000000}"/>
    <dataValidation allowBlank="1" showInputMessage="1" showErrorMessage="1" prompt="V tomto stĺpci pod týmto nadpisom vyberte typ. Stlačením kombinácie klávesov ALT + ŠÍPKA NADOL otvorte rozbaľovací zoznam a potom stlačením klávesu ENTER uskutočnite výber. Konkrétne položky vyhľadajte pomocou filtrov nadpisov." sqref="B4" xr:uid="{00000000-0002-0000-0100-000007000000}"/>
    <dataValidation allowBlank="1" showInputMessage="1" showErrorMessage="1" prompt="V tejto bunke sa automaticky aktualizuje názov spoločnosti." sqref="B2" xr:uid="{00000000-0002-0000-0100-000008000000}"/>
    <dataValidation allowBlank="1" showInputMessage="1" showErrorMessage="1" prompt="Do tejto bunky pridajte logo spoločnosti" sqref="H1:I3" xr:uid="{00000000-0002-0000-0100-000009000000}"/>
    <dataValidation allowBlank="1" showInputMessage="1" showErrorMessage="1" prompt="V tejto bunke sa automaticky aktualizuje nadpis hárka. Logo spoločnosti začína v bunke H1." sqref="B1" xr:uid="{00000000-0002-0000-0100-00000A000000}"/>
    <dataValidation allowBlank="1" showInputMessage="1" showErrorMessage="1" prompt="V tomto hárku vytvorte zoznam položiek tržieb z predaja. Celková suma tržieb z predaja sa automaticky vypočíta v tabuľke tržieb z predaja." sqref="A1" xr:uid="{00000000-0002-0000-0100-00000B000000}"/>
    <dataValidation allowBlank="1" showInputMessage="1" showErrorMessage="1" prompt="Celkové tržby z predaja pre aktuálne obdobie sa automaticky aktualizujú po tisícoch v bunke napravo" sqref="B3" xr:uid="{00000000-0002-0000-0100-00000C000000}"/>
    <dataValidation allowBlank="1" showInputMessage="1" showErrorMessage="1" prompt="Celkové tržby z predaja pre aktuálne obdobie sa automaticky aktualizujú po tisícoch v bunke uvedenej nižšie" sqref="C2" xr:uid="{00000000-0002-0000-0100-00000D000000}"/>
    <dataValidation allowBlank="1" showInputMessage="1" showErrorMessage="1" prompt="Celkové tržby z predaja pre aktuálne obdobie sa automaticky aktualizujú po tisícoch v tejto bunke" sqref="C3" xr:uid="{00000000-0002-0000-0100-00000E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ENTER vykonajte výber." sqref="B5:B12" xr:uid="{00000000-0002-0000-0100-00000F000000}">
      <formula1>INDIRECT("Kategórie[Kategórie]")</formula1>
    </dataValidation>
  </dataValidations>
  <printOptions horizontalCentered="1"/>
  <pageMargins left="0.4" right="0.4" top="0.4" bottom="0.4" header="0.3" footer="0.3"/>
  <pageSetup paperSize="9" scale="44" fitToHeight="0" orientation="portrait" r:id="rId1"/>
  <headerFooter differentFirst="1">
    <oddFooter>Page &amp;P of &amp;N</oddFooter>
  </headerFooter>
  <ignoredErrors>
    <ignoredError sqref="H5:H12 I5:I12 C3 G5:G13" emptyCellReference="1"/>
  </ignoredErrors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5" width="18.7109375" customWidth="1"/>
    <col min="6" max="6" width="21.140625" customWidth="1"/>
    <col min="7" max="7" width="23.7109375" customWidth="1"/>
    <col min="8" max="8" width="29.85546875" customWidth="1"/>
    <col min="9" max="9" width="23.42578125" customWidth="1"/>
    <col min="10" max="10" width="2.7109375" customWidth="1"/>
  </cols>
  <sheetData>
    <row r="1" spans="2:9" ht="21" x14ac:dyDescent="0.25">
      <c r="B1" s="10" t="str">
        <f>Názov_Zošita</f>
        <v>Výkaz ziskov a strát</v>
      </c>
      <c r="H1" s="21"/>
      <c r="I1" s="21"/>
    </row>
    <row r="2" spans="2:9" ht="16.5" x14ac:dyDescent="0.25">
      <c r="B2" s="1" t="str">
        <f>Názov_spoločnosti</f>
        <v>Názov spoločnosti</v>
      </c>
      <c r="C2" t="s">
        <v>19</v>
      </c>
      <c r="H2" s="21"/>
      <c r="I2" s="21"/>
    </row>
    <row r="3" spans="2:9" ht="39.75" customHeight="1" x14ac:dyDescent="0.25">
      <c r="B3" s="2" t="s">
        <v>41</v>
      </c>
      <c r="C3" s="11">
        <f>IFERROR(Príjmy[[#Totals],[Aktuálne obdobie]],"-")</f>
        <v>0</v>
      </c>
      <c r="H3" s="21"/>
      <c r="I3" s="21"/>
    </row>
    <row r="4" spans="2:9" ht="38.1" customHeight="1" x14ac:dyDescent="0.25">
      <c r="B4" t="s">
        <v>42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41</v>
      </c>
      <c r="C5" t="s">
        <v>44</v>
      </c>
      <c r="D5" s="5"/>
      <c r="E5" s="5"/>
      <c r="F5" s="5"/>
      <c r="G5" s="15" t="str">
        <f>IFERROR(IF(Tržba_z_predaja=0,"-",Príjmy[[#This Row],[Aktuálne obdobie]]/Tržba_z_predaja),"-")</f>
        <v>-</v>
      </c>
      <c r="H5" s="14">
        <f>IFERROR(IF(Príjmy[[#This Row],[Predchádzajúce obdobie]]=Príjmy[[#This Row],[Aktuálne obdobie]],0,IF(Príjmy[[#This Row],[Aktuálne obdobie]]&gt;Príjmy[[#This Row],[Predchádzajúce obdobie]],ABS((Príjmy[[#This Row],[Aktuálne obdobie]]/Príjmy[[#This Row],[Predchádzajúce obdobie]])-1),IF(AND(Príjmy[[#This Row],[Aktuálne obdobie]]&lt;Príjmy[[#This Row],[Predchádzajúce obdobie]],Príjmy[[#This Row],[Predchádzajúce obdobie]]&lt;0),-((Príjmy[[#This Row],[Aktuálne obdobie]]/Príjmy[[#This Row],[Predchádzajúce obdobie]])-1),(Príjmy[[#This Row],[Aktuálne obdobie]]/Príjmy[[#This Row],[Predchádzajúce obdobie]])-1))),"-")</f>
        <v>0</v>
      </c>
      <c r="I5" s="14">
        <f>IFERROR(IF(Príjmy[[#This Row],[Rozpočet]]=Príjmy[[#This Row],[Aktuálne obdobie]],0,IF(Príjmy[[#This Row],[Aktuálne obdobie]]&gt;Príjmy[[#This Row],[Rozpočet]],ABS((Príjmy[[#This Row],[Aktuálne obdobie]]/Príjmy[[#This Row],[Rozpočet]])-1),IF(AND(Príjmy[[#This Row],[Aktuálne obdobie]]&lt;Príjmy[[#This Row],[Rozpočet]],Príjmy[[#This Row],[Rozpočet]]&lt;0),-((Príjmy[[#This Row],[Aktuálne obdobie]]/Príjmy[[#This Row],[Rozpočet]])-1),(Príjmy[[#This Row],[Aktuálne obdobie]]/Príjmy[[#This Row],[Rozpočet]])-1))),"-")</f>
        <v>0</v>
      </c>
    </row>
    <row r="6" spans="2:9" ht="30" customHeight="1" x14ac:dyDescent="0.25">
      <c r="D6" s="5"/>
      <c r="E6" s="5"/>
      <c r="F6" s="5"/>
      <c r="G6" s="15" t="str">
        <f>IFERROR(IF(Tržba_z_predaja=0,"-",Príjmy[[#This Row],[Aktuálne obdobie]]/Tržba_z_predaja),"-")</f>
        <v>-</v>
      </c>
      <c r="H6" s="14">
        <f>IFERROR(IF(Príjmy[[#This Row],[Predchádzajúce obdobie]]=Príjmy[[#This Row],[Aktuálne obdobie]],0,IF(Príjmy[[#This Row],[Aktuálne obdobie]]&gt;Príjmy[[#This Row],[Predchádzajúce obdobie]],ABS((Príjmy[[#This Row],[Aktuálne obdobie]]/Príjmy[[#This Row],[Predchádzajúce obdobie]])-1),IF(AND(Príjmy[[#This Row],[Aktuálne obdobie]]&lt;Príjmy[[#This Row],[Predchádzajúce obdobie]],Príjmy[[#This Row],[Predchádzajúce obdobie]]&lt;0),-((Príjmy[[#This Row],[Aktuálne obdobie]]/Príjmy[[#This Row],[Predchádzajúce obdobie]])-1),(Príjmy[[#This Row],[Aktuálne obdobie]]/Príjmy[[#This Row],[Predchádzajúce obdobie]])-1))),"-")</f>
        <v>0</v>
      </c>
      <c r="I6" s="14">
        <f>IFERROR(IF(Príjmy[[#This Row],[Rozpočet]]=Príjmy[[#This Row],[Aktuálne obdobie]],0,IF(Príjmy[[#This Row],[Aktuálne obdobie]]&gt;Príjmy[[#This Row],[Rozpočet]],ABS((Príjmy[[#This Row],[Aktuálne obdobie]]/Príjmy[[#This Row],[Rozpočet]])-1),IF(AND(Príjmy[[#This Row],[Aktuálne obdobie]]&lt;Príjmy[[#This Row],[Rozpočet]],Príjmy[[#This Row],[Rozpočet]]&lt;0),-((Príjmy[[#This Row],[Aktuálne obdobie]]/Príjmy[[#This Row],[Rozpočet]])-1),(Príjmy[[#This Row],[Aktuálne obdobie]]/Príjmy[[#This Row],[Rozpočet]])-1))),"-")</f>
        <v>0</v>
      </c>
    </row>
    <row r="7" spans="2:9" ht="30" customHeight="1" x14ac:dyDescent="0.25">
      <c r="B7" t="s">
        <v>43</v>
      </c>
      <c r="D7" s="18">
        <f>SUBTOTAL(109,Príjmy[Predchádzajúce obdobie])</f>
        <v>0</v>
      </c>
      <c r="E7" s="18">
        <f>SUBTOTAL(109,Príjmy[Rozpočet])</f>
        <v>0</v>
      </c>
      <c r="F7" s="18">
        <f>SUBTOTAL(109,Príjmy[Aktuálne obdobie])</f>
        <v>0</v>
      </c>
      <c r="G7" s="13">
        <f>SUBTOTAL(109,Príjmy[Aktuálne obdobie ako % z predaja])</f>
        <v>0</v>
      </c>
      <c r="H7" s="13">
        <f>SUBTOTAL(109,Príjmy[Percentuálna zmena oproti predchádzajúcemu obdobiu])</f>
        <v>0</v>
      </c>
      <c r="I7" s="13">
        <f>SUBTOTAL(109,Príjmy[Percentuálna zmena oproti rozpočtu])</f>
        <v>0</v>
      </c>
    </row>
  </sheetData>
  <mergeCells count="1">
    <mergeCell ref="H1:I3"/>
  </mergeCells>
  <dataValidations count="16">
    <dataValidation allowBlank="1" showInputMessage="1" showErrorMessage="1" prompt="V tomto stĺpci pod týmto nadpisom sa automaticky vypočítava percentuálna zmena oproti rozpočtu" sqref="I4" xr:uid="{00000000-0002-0000-0200-000000000000}"/>
    <dataValidation allowBlank="1" showInputMessage="1" showErrorMessage="1" prompt="V tomto stĺpci pod týmto nadpisom sa automaticky vypočítava percentuálna zmena oproti predchádzajúcemu obdobiu" sqref="H4" xr:uid="{00000000-0002-0000-0200-000001000000}"/>
    <dataValidation allowBlank="1" showInputMessage="1" showErrorMessage="1" prompt="V tomto stĺpci pod týmto nadpisom sa automaticky vypočítava aktuálne obdobie ako percento z predajov" sqref="G4" xr:uid="{00000000-0002-0000-0200-000002000000}"/>
    <dataValidation allowBlank="1" showInputMessage="1" showErrorMessage="1" prompt="Do tohto stĺpca pod tento nadpis zadajte aktuálne obdobie" sqref="F4" xr:uid="{00000000-0002-0000-0200-000003000000}"/>
    <dataValidation allowBlank="1" showInputMessage="1" showErrorMessage="1" prompt="Do tohto stĺpca pod tento nadpis zadajte rozpočet" sqref="E4" xr:uid="{00000000-0002-0000-0200-000004000000}"/>
    <dataValidation allowBlank="1" showInputMessage="1" showErrorMessage="1" prompt="Do tohto stĺpca pod tento nadpis zadajte predchádzajúce obdobie" sqref="D4" xr:uid="{00000000-0002-0000-0200-000005000000}"/>
    <dataValidation allowBlank="1" showInputMessage="1" showErrorMessage="1" prompt="Do tohto stĺpca pod tento nadpis zadajte popis" sqref="C4" xr:uid="{00000000-0002-0000-0200-000006000000}"/>
    <dataValidation allowBlank="1" showInputMessage="1" showErrorMessage="1" prompt="V tomto stĺpci pod týmto nadpisom vyberte typ. Stlačením kombinácie klávesov ALT + ŠÍPKA NADOL otvorte rozbaľovací zoznam a potom stlačením klávesu ENTER uskutočnite výber. Konkrétne položky vyhľadajte pomocou filtrov nadpisov." sqref="B4" xr:uid="{00000000-0002-0000-0200-000007000000}"/>
    <dataValidation allowBlank="1" showInputMessage="1" showErrorMessage="1" prompt="V tejto bunke sa automaticky aktualizuje názov spoločnosti." sqref="B2" xr:uid="{00000000-0002-0000-0200-000008000000}"/>
    <dataValidation allowBlank="1" showInputMessage="1" showErrorMessage="1" prompt="Do tejto bunky pridajte logo spoločnosti" sqref="H1:I3" xr:uid="{00000000-0002-0000-0200-000009000000}"/>
    <dataValidation allowBlank="1" showInputMessage="1" showErrorMessage="1" prompt="V tejto bunke sa automaticky aktualizuje nadpis hárka. Logo spoločnosti začína v bunke H1." sqref="B1" xr:uid="{00000000-0002-0000-0200-00000A000000}"/>
    <dataValidation allowBlank="1" showInputMessage="1" showErrorMessage="1" prompt="V tomto hárku vytvorte zoznam položiek príjmu. Celkový príjem z predajov sa automaticky vypočíta na konci tabuľky príjmov" sqref="A1" xr:uid="{00000000-0002-0000-0200-00000B000000}"/>
    <dataValidation allowBlank="1" showInputMessage="1" showErrorMessage="1" prompt="Celkový príjem pre aktuálne obdobie sa automaticky aktualizuje po tisícoch v bunke napravo" sqref="B3" xr:uid="{00000000-0002-0000-0200-00000C000000}"/>
    <dataValidation allowBlank="1" showInputMessage="1" showErrorMessage="1" prompt="Celkový príjem pre aktuálne obdobie sa automaticky aktualizuje po tisícoch v bunke uvedenej nižšie" sqref="C2" xr:uid="{00000000-0002-0000-0200-00000D000000}"/>
    <dataValidation allowBlank="1" showInputMessage="1" showErrorMessage="1" prompt="Celkový príjem pre aktuálne obdobie sa automaticky aktualizuje po tisícoch v tejto bunke" sqref="C3" xr:uid="{00000000-0002-0000-0200-00000E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ENTER vykonajte výber." sqref="B5:B6" xr:uid="{00000000-0002-0000-0200-00000F000000}">
      <formula1>INDIRECT("Kategórie[Kategórie]")</formula1>
    </dataValidation>
  </dataValidations>
  <printOptions horizontalCentered="1"/>
  <pageMargins left="0.4" right="0.4" top="0.4" bottom="0.4" header="0.3" footer="0.3"/>
  <pageSetup paperSize="9" scale="44" fitToHeight="0" orientation="portrait" r:id="rId1"/>
  <headerFooter differentFirst="1">
    <oddFooter>Page &amp;P of &amp;N</oddFooter>
  </headerFooter>
  <ignoredErrors>
    <ignoredError sqref="G5:G6 H5:H6 I5:I6" emptyCellReference="1"/>
  </ignoredErrors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I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5" width="18.7109375" customWidth="1"/>
    <col min="6" max="6" width="21.140625" customWidth="1"/>
    <col min="7" max="7" width="23.7109375" customWidth="1"/>
    <col min="8" max="8" width="29.85546875" customWidth="1"/>
    <col min="9" max="9" width="23.42578125" customWidth="1"/>
    <col min="10" max="10" width="2.7109375" customWidth="1"/>
  </cols>
  <sheetData>
    <row r="1" spans="2:9" ht="21" x14ac:dyDescent="0.25">
      <c r="B1" s="10" t="str">
        <f>Názov_Zošita</f>
        <v>Výkaz ziskov a strát</v>
      </c>
      <c r="H1" s="21"/>
      <c r="I1" s="21"/>
    </row>
    <row r="2" spans="2:9" ht="16.5" x14ac:dyDescent="0.25">
      <c r="B2" s="1" t="str">
        <f>Názov_spoločnosti</f>
        <v>Názov spoločnosti</v>
      </c>
      <c r="C2" t="s">
        <v>19</v>
      </c>
      <c r="H2" s="21"/>
      <c r="I2" s="21"/>
    </row>
    <row r="3" spans="2:9" ht="39.75" customHeight="1" x14ac:dyDescent="0.25">
      <c r="B3" s="2" t="s">
        <v>45</v>
      </c>
      <c r="C3" s="11">
        <f>IFERROR(PrevádzkovéNáklady[[#Totals],[Aktuálne obdobie]],"-")</f>
        <v>0</v>
      </c>
      <c r="H3" s="21"/>
      <c r="I3" s="21"/>
    </row>
    <row r="4" spans="2:9" ht="38.1" customHeight="1" x14ac:dyDescent="0.25">
      <c r="B4" t="s">
        <v>46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47</v>
      </c>
      <c r="C5" t="s">
        <v>51</v>
      </c>
      <c r="D5" s="7"/>
      <c r="E5" s="7"/>
      <c r="F5" s="7"/>
      <c r="G5" s="14" t="str">
        <f>IFERROR(IF(Tržba_z_predaja=0,"-",PrevádzkovéNáklady[[#This Row],[Aktuálne obdobie]]/Tržba_z_predaja),"-")</f>
        <v>-</v>
      </c>
      <c r="H5" s="14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5" s="14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6" spans="2:9" ht="30" customHeight="1" x14ac:dyDescent="0.25">
      <c r="B6" t="s">
        <v>47</v>
      </c>
      <c r="C6" t="s">
        <v>52</v>
      </c>
      <c r="D6" s="7"/>
      <c r="E6" s="7"/>
      <c r="F6" s="7"/>
      <c r="G6" s="14" t="str">
        <f>IFERROR(IF(Tržba_z_predaja=0,"-",PrevádzkovéNáklady[[#This Row],[Aktuálne obdobie]]/Tržba_z_predaja),"-")</f>
        <v>-</v>
      </c>
      <c r="H6" s="14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6" s="14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7" spans="2:9" ht="30" customHeight="1" x14ac:dyDescent="0.25">
      <c r="B7" t="s">
        <v>47</v>
      </c>
      <c r="C7" t="s">
        <v>53</v>
      </c>
      <c r="D7" s="7"/>
      <c r="E7" s="7"/>
      <c r="F7" s="7"/>
      <c r="G7" s="14" t="str">
        <f>IFERROR(IF(Tržba_z_predaja=0,"-",PrevádzkovéNáklady[[#This Row],[Aktuálne obdobie]]/Tržba_z_predaja),"-")</f>
        <v>-</v>
      </c>
      <c r="H7" s="14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7" s="14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8" spans="2:9" ht="30" customHeight="1" x14ac:dyDescent="0.25">
      <c r="B8" t="s">
        <v>47</v>
      </c>
      <c r="C8" t="s">
        <v>53</v>
      </c>
      <c r="D8" s="7"/>
      <c r="E8" s="7"/>
      <c r="F8" s="7"/>
      <c r="G8" s="14" t="str">
        <f>IFERROR(IF(Tržba_z_predaja=0,"-",PrevádzkovéNáklady[[#This Row],[Aktuálne obdobie]]/Tržba_z_predaja),"-")</f>
        <v>-</v>
      </c>
      <c r="H8" s="14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8" s="14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9" spans="2:9" ht="30" customHeight="1" x14ac:dyDescent="0.25">
      <c r="B9" t="s">
        <v>48</v>
      </c>
      <c r="C9" t="s">
        <v>54</v>
      </c>
      <c r="D9" s="7"/>
      <c r="E9" s="7"/>
      <c r="F9" s="7"/>
      <c r="G9" s="15" t="str">
        <f>IFERROR(IF(Tržba_z_predaja=0,"-",PrevádzkovéNáklady[[#This Row],[Aktuálne obdobie]]/Tržba_z_predaja),"-")</f>
        <v>-</v>
      </c>
      <c r="H9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9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0" spans="2:9" ht="30" customHeight="1" x14ac:dyDescent="0.25">
      <c r="B10" t="s">
        <v>48</v>
      </c>
      <c r="C10" t="s">
        <v>55</v>
      </c>
      <c r="D10" s="7"/>
      <c r="E10" s="7"/>
      <c r="F10" s="7"/>
      <c r="G10" s="15" t="str">
        <f>IFERROR(IF(Tržba_z_predaja=0,"-",PrevádzkovéNáklady[[#This Row],[Aktuálne obdobie]]/Tržba_z_predaja),"-")</f>
        <v>-</v>
      </c>
      <c r="H10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0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1" spans="2:9" ht="30" customHeight="1" x14ac:dyDescent="0.25">
      <c r="B11" t="s">
        <v>48</v>
      </c>
      <c r="C11" t="s">
        <v>53</v>
      </c>
      <c r="D11" s="7"/>
      <c r="E11" s="7"/>
      <c r="F11" s="7"/>
      <c r="G11" s="15" t="str">
        <f>IFERROR(IF(Tržba_z_predaja=0,"-",PrevádzkovéNáklady[[#This Row],[Aktuálne obdobie]]/Tržba_z_predaja),"-")</f>
        <v>-</v>
      </c>
      <c r="H11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1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2" spans="2:9" ht="30" customHeight="1" x14ac:dyDescent="0.25">
      <c r="B12" t="s">
        <v>48</v>
      </c>
      <c r="C12" t="s">
        <v>53</v>
      </c>
      <c r="D12" s="7"/>
      <c r="E12" s="7"/>
      <c r="F12" s="7"/>
      <c r="G12" s="15" t="str">
        <f>IFERROR(IF(Tržba_z_predaja=0,"-",PrevádzkovéNáklady[[#This Row],[Aktuálne obdobie]]/Tržba_z_predaja),"-")</f>
        <v>-</v>
      </c>
      <c r="H12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2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3" spans="2:9" ht="30" customHeight="1" x14ac:dyDescent="0.25">
      <c r="B13" t="s">
        <v>49</v>
      </c>
      <c r="C13" t="s">
        <v>56</v>
      </c>
      <c r="D13" s="7"/>
      <c r="E13" s="7"/>
      <c r="F13" s="7"/>
      <c r="G13" s="15" t="str">
        <f>IFERROR(IF(Tržba_z_predaja=0,"-",PrevádzkovéNáklady[[#This Row],[Aktuálne obdobie]]/Tržba_z_predaja),"-")</f>
        <v>-</v>
      </c>
      <c r="H13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3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4" spans="2:9" ht="30" customHeight="1" x14ac:dyDescent="0.25">
      <c r="B14" t="s">
        <v>49</v>
      </c>
      <c r="C14" t="s">
        <v>57</v>
      </c>
      <c r="D14" s="7"/>
      <c r="E14" s="7"/>
      <c r="F14" s="7"/>
      <c r="G14" s="15" t="str">
        <f>IFERROR(IF(Tržba_z_predaja=0,"-",PrevádzkovéNáklady[[#This Row],[Aktuálne obdobie]]/Tržba_z_predaja),"-")</f>
        <v>-</v>
      </c>
      <c r="H14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4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5" spans="2:9" ht="30" customHeight="1" x14ac:dyDescent="0.25">
      <c r="B15" t="s">
        <v>49</v>
      </c>
      <c r="C15" t="s">
        <v>58</v>
      </c>
      <c r="D15" s="7"/>
      <c r="E15" s="7"/>
      <c r="F15" s="7"/>
      <c r="G15" s="15" t="str">
        <f>IFERROR(IF(Tržba_z_predaja=0,"-",PrevádzkovéNáklady[[#This Row],[Aktuálne obdobie]]/Tržba_z_predaja),"-")</f>
        <v>-</v>
      </c>
      <c r="H15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5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6" spans="2:9" ht="30" customHeight="1" x14ac:dyDescent="0.25">
      <c r="B16" t="s">
        <v>49</v>
      </c>
      <c r="C16" t="s">
        <v>59</v>
      </c>
      <c r="D16" s="7"/>
      <c r="E16" s="7"/>
      <c r="F16" s="7"/>
      <c r="G16" s="15" t="str">
        <f>IFERROR(IF(Tržba_z_predaja=0,"-",PrevádzkovéNáklady[[#This Row],[Aktuálne obdobie]]/Tržba_z_predaja),"-")</f>
        <v>-</v>
      </c>
      <c r="H16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6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7" spans="2:9" ht="30" customHeight="1" x14ac:dyDescent="0.25">
      <c r="B17" t="s">
        <v>49</v>
      </c>
      <c r="C17" t="s">
        <v>60</v>
      </c>
      <c r="D17" s="7"/>
      <c r="E17" s="7"/>
      <c r="F17" s="7"/>
      <c r="G17" s="15" t="str">
        <f>IFERROR(IF(Tržba_z_predaja=0,"-",PrevádzkovéNáklady[[#This Row],[Aktuálne obdobie]]/Tržba_z_predaja),"-")</f>
        <v>-</v>
      </c>
      <c r="H17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7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8" spans="2:9" ht="30" customHeight="1" x14ac:dyDescent="0.25">
      <c r="B18" t="s">
        <v>49</v>
      </c>
      <c r="C18" t="s">
        <v>61</v>
      </c>
      <c r="D18" s="7"/>
      <c r="E18" s="7"/>
      <c r="F18" s="7"/>
      <c r="G18" s="15" t="str">
        <f>IFERROR(IF(Tržba_z_predaja=0,"-",PrevádzkovéNáklady[[#This Row],[Aktuálne obdobie]]/Tržba_z_predaja),"-")</f>
        <v>-</v>
      </c>
      <c r="H18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8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19" spans="2:9" ht="30" customHeight="1" x14ac:dyDescent="0.25">
      <c r="B19" t="s">
        <v>49</v>
      </c>
      <c r="C19" t="s">
        <v>62</v>
      </c>
      <c r="D19" s="7"/>
      <c r="E19" s="7"/>
      <c r="F19" s="7"/>
      <c r="G19" s="15" t="str">
        <f>IFERROR(IF(Tržba_z_predaja=0,"-",PrevádzkovéNáklady[[#This Row],[Aktuálne obdobie]]/Tržba_z_predaja),"-")</f>
        <v>-</v>
      </c>
      <c r="H19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19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20" spans="2:9" ht="30" customHeight="1" x14ac:dyDescent="0.25">
      <c r="B20" t="s">
        <v>49</v>
      </c>
      <c r="C20" t="s">
        <v>63</v>
      </c>
      <c r="D20" s="7"/>
      <c r="E20" s="7"/>
      <c r="F20" s="7"/>
      <c r="G20" s="15" t="str">
        <f>IFERROR(IF(Tržba_z_predaja=0,"-",PrevádzkovéNáklady[[#This Row],[Aktuálne obdobie]]/Tržba_z_predaja),"-")</f>
        <v>-</v>
      </c>
      <c r="H20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20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21" spans="2:9" ht="30" customHeight="1" x14ac:dyDescent="0.25">
      <c r="B21" t="s">
        <v>49</v>
      </c>
      <c r="C21" t="s">
        <v>64</v>
      </c>
      <c r="D21" s="7"/>
      <c r="E21" s="7"/>
      <c r="F21" s="7"/>
      <c r="G21" s="15" t="str">
        <f>IFERROR(IF(Tržba_z_predaja=0,"-",PrevádzkovéNáklady[[#This Row],[Aktuálne obdobie]]/Tržba_z_predaja),"-")</f>
        <v>-</v>
      </c>
      <c r="H21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21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22" spans="2:9" ht="30" customHeight="1" x14ac:dyDescent="0.25">
      <c r="B22" t="s">
        <v>49</v>
      </c>
      <c r="C22" t="s">
        <v>65</v>
      </c>
      <c r="D22" s="7"/>
      <c r="E22" s="7"/>
      <c r="F22" s="7"/>
      <c r="G22" s="15" t="str">
        <f>IFERROR(IF(Tržba_z_predaja=0,"-",PrevádzkovéNáklady[[#This Row],[Aktuálne obdobie]]/Tržba_z_predaja),"-")</f>
        <v>-</v>
      </c>
      <c r="H22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22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23" spans="2:9" ht="30" customHeight="1" x14ac:dyDescent="0.25">
      <c r="B23" t="s">
        <v>49</v>
      </c>
      <c r="C23" t="s">
        <v>53</v>
      </c>
      <c r="D23" s="7"/>
      <c r="E23" s="7"/>
      <c r="F23" s="7"/>
      <c r="G23" s="15" t="str">
        <f>IFERROR(IF(Tržba_z_predaja=0,"-",PrevádzkovéNáklady[[#This Row],[Aktuálne obdobie]]/Tržba_z_predaja),"-")</f>
        <v>-</v>
      </c>
      <c r="H23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23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24" spans="2:9" ht="30" customHeight="1" x14ac:dyDescent="0.25">
      <c r="B24" t="s">
        <v>49</v>
      </c>
      <c r="C24" t="s">
        <v>53</v>
      </c>
      <c r="D24" s="7"/>
      <c r="E24" s="7"/>
      <c r="F24" s="7"/>
      <c r="G24" s="15" t="str">
        <f>IFERROR(IF(Tržba_z_predaja=0,"-",PrevádzkovéNáklady[[#This Row],[Aktuálne obdobie]]/Tržba_z_predaja),"-")</f>
        <v>-</v>
      </c>
      <c r="H24" s="15">
        <f>IFERROR(IF(PrevádzkovéNáklady[[#This Row],[Predchádzajúce obdobie]]=PrevádzkovéNáklady[[#This Row],[Aktuálne obdobie]],0,IF(PrevádzkovéNáklady[[#This Row],[Aktuálne obdobie]]&gt;PrevádzkovéNáklady[[#This Row],[Predchádzajúce obdobie]],ABS((PrevádzkovéNáklady[[#This Row],[Aktuálne obdobie]]/PrevádzkovéNáklady[[#This Row],[Predchádzajúce obdobie]])-1),IF(AND(PrevádzkovéNáklady[[#This Row],[Aktuálne obdobie]]&lt;PrevádzkovéNáklady[[#This Row],[Predchádzajúce obdobie]],PrevádzkovéNáklady[[#This Row],[Predchádzajúce obdobie]]&lt;0),-((PrevádzkovéNáklady[[#This Row],[Aktuálne obdobie]]/PrevádzkovéNáklady[[#This Row],[Predchádzajúce obdobie]])-1),(PrevádzkovéNáklady[[#This Row],[Aktuálne obdobie]]/PrevádzkovéNáklady[[#This Row],[Predchádzajúce obdobie]])-1))),"-")</f>
        <v>0</v>
      </c>
      <c r="I24" s="15">
        <f>IFERROR(IF(PrevádzkovéNáklady[[#This Row],[Rozpočet]]=PrevádzkovéNáklady[[#This Row],[Aktuálne obdobie]],0,IF(PrevádzkovéNáklady[[#This Row],[Aktuálne obdobie]]&gt;PrevádzkovéNáklady[[#This Row],[Rozpočet]],ABS((PrevádzkovéNáklady[[#This Row],[Aktuálne obdobie]]/PrevádzkovéNáklady[[#This Row],[Rozpočet]])-1),IF(AND(PrevádzkovéNáklady[[#This Row],[Aktuálne obdobie]]&lt;PrevádzkovéNáklady[[#This Row],[Rozpočet]],PrevádzkovéNáklady[[#This Row],[Rozpočet]]&lt;0),-((PrevádzkovéNáklady[[#This Row],[Aktuálne obdobie]]/PrevádzkovéNáklady[[#This Row],[Rozpočet]])-1),(PrevádzkovéNáklady[[#This Row],[Aktuálne obdobie]]/PrevádzkovéNáklady[[#This Row],[Rozpočet]])-1))),"-")</f>
        <v>0</v>
      </c>
    </row>
    <row r="25" spans="2:9" ht="30" customHeight="1" x14ac:dyDescent="0.25">
      <c r="B25" t="s">
        <v>50</v>
      </c>
      <c r="D25" s="18">
        <f>SUBTOTAL(109,PrevádzkovéNáklady[Predchádzajúce obdobie])</f>
        <v>0</v>
      </c>
      <c r="E25" s="18">
        <f>SUBTOTAL(109,PrevádzkovéNáklady[Rozpočet])</f>
        <v>0</v>
      </c>
      <c r="F25" s="18">
        <f>SUBTOTAL(109,PrevádzkovéNáklady[Aktuálne obdobie])</f>
        <v>0</v>
      </c>
      <c r="G25" s="13">
        <f>SUBTOTAL(109,PrevádzkovéNáklady[Aktuálne obdobie ako % z predaja])</f>
        <v>0</v>
      </c>
      <c r="H25" s="13">
        <f>SUBTOTAL(109,PrevádzkovéNáklady[Percentuálna zmena oproti predchádzajúcemu obdobiu])</f>
        <v>0</v>
      </c>
      <c r="I25" s="13">
        <f>SUBTOTAL(109,PrevádzkovéNáklady[Percentuálna zmena oproti rozpočtu])</f>
        <v>0</v>
      </c>
    </row>
  </sheetData>
  <mergeCells count="1">
    <mergeCell ref="H1:I3"/>
  </mergeCells>
  <dataValidations count="16">
    <dataValidation allowBlank="1" showInputMessage="1" showErrorMessage="1" prompt="V tomto stĺpci pod týmto nadpisom sa automaticky vypočítava percentuálna zmena oproti rozpočtu" sqref="I4" xr:uid="{00000000-0002-0000-0300-000000000000}"/>
    <dataValidation allowBlank="1" showInputMessage="1" showErrorMessage="1" prompt="V tomto stĺpci pod týmto nadpisom sa automaticky vypočítava percentuálna zmena oproti predchádzajúcemu obdobiu" sqref="H4" xr:uid="{00000000-0002-0000-0300-000001000000}"/>
    <dataValidation allowBlank="1" showInputMessage="1" showErrorMessage="1" prompt="V tomto stĺpci pod týmto nadpisom sa automaticky vypočítava aktuálne obdobie ako percento z predajov" sqref="G4" xr:uid="{00000000-0002-0000-0300-000002000000}"/>
    <dataValidation allowBlank="1" showInputMessage="1" showErrorMessage="1" prompt="Do tohto stĺpca pod tento nadpis zadajte aktuálne obdobie" sqref="F4" xr:uid="{00000000-0002-0000-0300-000003000000}"/>
    <dataValidation allowBlank="1" showInputMessage="1" showErrorMessage="1" prompt="Do tohto stĺpca pod tento nadpis zadajte rozpočet" sqref="E4" xr:uid="{00000000-0002-0000-0300-000004000000}"/>
    <dataValidation allowBlank="1" showInputMessage="1" showErrorMessage="1" prompt="Do tohto stĺpca pod tento nadpis zadajte predchádzajúce obdobie" sqref="D4" xr:uid="{00000000-0002-0000-0300-000005000000}"/>
    <dataValidation allowBlank="1" showInputMessage="1" showErrorMessage="1" prompt="Do tohto stĺpca pod tento nadpis zadajte popis" sqref="C4" xr:uid="{00000000-0002-0000-0300-000006000000}"/>
    <dataValidation allowBlank="1" showInputMessage="1" showErrorMessage="1" prompt="V tomto stĺpci pod týmto nadpisom vyberte typ. Stlačením kombinácie klávesov ALT + ŠÍPKA NADOL otvorte rozbaľovací zoznam a potom stlačením klávesu ENTER uskutočnite výber. Konkrétne položky vyhľadajte pomocou filtrov nadpisov." sqref="B4" xr:uid="{00000000-0002-0000-0300-000007000000}"/>
    <dataValidation allowBlank="1" showInputMessage="1" showErrorMessage="1" prompt="Do tejto bunky pridajte logo spoločnosti" sqref="H1:I3" xr:uid="{00000000-0002-0000-0300-000008000000}"/>
    <dataValidation allowBlank="1" showInputMessage="1" showErrorMessage="1" prompt="Celkové výdavky za prevádzku pre aktuálne obdobie sa automaticky aktualizujú po tisícoch v tejto bunke" sqref="C3" xr:uid="{00000000-0002-0000-0300-000009000000}"/>
    <dataValidation allowBlank="1" showInputMessage="1" showErrorMessage="1" prompt="Celkové výdavky za prevádzku pre aktuálne obdobie sa automaticky aktualizujú po tisícoch v bunke uvedenej nižšie" sqref="C2" xr:uid="{00000000-0002-0000-0300-00000A000000}"/>
    <dataValidation allowBlank="1" showInputMessage="1" showErrorMessage="1" prompt="Celkové výdavky za prevádzku pre aktuálne obdobie sa na základe údajov z iných tabuliek automaticky aktualizujú v bunke napravo z tabuľky uvedenej nižšie" sqref="B3" xr:uid="{00000000-0002-0000-0300-00000B000000}"/>
    <dataValidation allowBlank="1" showInputMessage="1" showErrorMessage="1" prompt="V tejto bunke sa automaticky aktualizuje názov spoločnosti." sqref="B2" xr:uid="{00000000-0002-0000-0300-00000C000000}"/>
    <dataValidation allowBlank="1" showInputMessage="1" showErrorMessage="1" prompt="V tejto bunke sa automaticky aktualizuje nadpis hárka. Logo spoločnosti začína v bunke H1." sqref="B1" xr:uid="{00000000-0002-0000-0300-00000D000000}"/>
    <dataValidation allowBlank="1" showInputMessage="1" showErrorMessage="1" prompt="V tomto hárku vytvorte zoznam položiek nákladov. Celkové prevádzkové náklady sa vypočítavajú automaticky na konci tabuľky prevádzkových nákladov." sqref="A1" xr:uid="{00000000-0002-0000-0300-00000E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ENTER vykonajte výber." sqref="B5:B24" xr:uid="{00000000-0002-0000-0300-00000F000000}">
      <formula1>INDIRECT("Kategórie[Kategórie]")</formula1>
    </dataValidation>
  </dataValidations>
  <printOptions horizontalCentered="1"/>
  <pageMargins left="0.4" right="0.4" top="0.4" bottom="0.4" header="0.3" footer="0.3"/>
  <pageSetup paperSize="9" scale="44" fitToHeight="0" orientation="portrait" r:id="rId1"/>
  <headerFooter differentFirst="1">
    <oddFooter>Page &amp;P of &amp;N</oddFooter>
  </headerFooter>
  <ignoredErrors>
    <ignoredError sqref="G5:G9 H6:H24 I6:I24 H5:I5 G19:G24 G10:G16 G17:G18" emptyCellReference="1"/>
  </ignoredErrors>
  <drawing r:id="rId2"/>
  <tableParts count="1">
    <tablePart r:id="rId3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5" width="18.7109375" customWidth="1"/>
    <col min="6" max="6" width="21.140625" customWidth="1"/>
    <col min="7" max="7" width="23.7109375" customWidth="1"/>
    <col min="8" max="8" width="29.85546875" customWidth="1"/>
    <col min="9" max="9" width="23.42578125" customWidth="1"/>
    <col min="10" max="10" width="2.7109375" customWidth="1"/>
  </cols>
  <sheetData>
    <row r="1" spans="2:9" ht="21" x14ac:dyDescent="0.25">
      <c r="B1" s="10" t="str">
        <f>Názov_Zošita</f>
        <v>Výkaz ziskov a strát</v>
      </c>
      <c r="H1" s="21"/>
      <c r="I1" s="21"/>
    </row>
    <row r="2" spans="2:9" ht="16.5" x14ac:dyDescent="0.25">
      <c r="B2" s="1" t="str">
        <f>Názov_spoločnosti</f>
        <v>Názov spoločnosti</v>
      </c>
      <c r="C2" t="s">
        <v>19</v>
      </c>
      <c r="H2" s="21"/>
      <c r="I2" s="21"/>
    </row>
    <row r="3" spans="2:9" ht="39.75" customHeight="1" x14ac:dyDescent="0.25">
      <c r="B3" s="2" t="s">
        <v>66</v>
      </c>
      <c r="C3" s="11">
        <f>IFERROR(Dane[[#Totals],[Aktuálne obdobie]],"-")</f>
        <v>0</v>
      </c>
      <c r="H3" s="21"/>
      <c r="I3" s="21"/>
    </row>
    <row r="4" spans="2:9" ht="38.1" customHeight="1" x14ac:dyDescent="0.25">
      <c r="B4" t="s">
        <v>67</v>
      </c>
      <c r="C4" t="s">
        <v>30</v>
      </c>
      <c r="D4" t="s">
        <v>35</v>
      </c>
      <c r="E4" t="s">
        <v>36</v>
      </c>
      <c r="F4" t="s">
        <v>37</v>
      </c>
      <c r="G4" t="s">
        <v>38</v>
      </c>
      <c r="H4" t="s">
        <v>39</v>
      </c>
      <c r="I4" t="s">
        <v>40</v>
      </c>
    </row>
    <row r="5" spans="2:9" ht="30" customHeight="1" x14ac:dyDescent="0.25">
      <c r="B5" t="s">
        <v>66</v>
      </c>
      <c r="C5" t="s">
        <v>69</v>
      </c>
      <c r="D5" s="8"/>
      <c r="E5" s="7"/>
      <c r="F5" s="7"/>
      <c r="G5" s="14" t="str">
        <f>IFERROR(IF(Tržba_z_predaja=0,"-",Dane[[#This Row],[Aktuálne obdobie]]/Tržba_z_predaja),"-")</f>
        <v>-</v>
      </c>
      <c r="H5" s="14">
        <f>IFERROR(IF(Dane[[#This Row],[Predchádzajúce obdobie]]=Dane[[#This Row],[Aktuálne obdobie]],0,IF(Dane[[#This Row],[Aktuálne obdobie]]&gt;Dane[[#This Row],[Predchádzajúce obdobie]],ABS((Dane[[#This Row],[Aktuálne obdobie]]/Dane[[#This Row],[Predchádzajúce obdobie]])-1),IF(AND(Dane[[#This Row],[Aktuálne obdobie]]&lt;Dane[[#This Row],[Predchádzajúce obdobie]],Dane[[#This Row],[Predchádzajúce obdobie]]&lt;0),-((Dane[[#This Row],[Aktuálne obdobie]]/Dane[[#This Row],[Predchádzajúce obdobie]])-1),(Dane[[#This Row],[Aktuálne obdobie]]/Dane[[#This Row],[Predchádzajúce obdobie]])-1))),"-")</f>
        <v>0</v>
      </c>
      <c r="I5" s="14">
        <f>IFERROR(IF(Dane[[#This Row],[Rozpočet]]=Dane[[#This Row],[Aktuálne obdobie]],0,IF(Dane[[#This Row],[Aktuálne obdobie]]&gt;Dane[[#This Row],[Rozpočet]],ABS((Dane[[#This Row],[Aktuálne obdobie]]/Dane[[#This Row],[Rozpočet]])-1),IF(AND(Dane[[#This Row],[Aktuálne obdobie]]&lt;Dane[[#This Row],[Rozpočet]],Dane[[#This Row],[Rozpočet]]&lt;0),-((Dane[[#This Row],[Aktuálne obdobie]]/Dane[[#This Row],[Rozpočet]])-1),(Dane[[#This Row],[Aktuálne obdobie]]/Dane[[#This Row],[Rozpočet]])-1))),"-")</f>
        <v>0</v>
      </c>
    </row>
    <row r="6" spans="2:9" ht="30" customHeight="1" x14ac:dyDescent="0.25">
      <c r="B6" t="s">
        <v>66</v>
      </c>
      <c r="C6" t="s">
        <v>70</v>
      </c>
      <c r="D6" s="8"/>
      <c r="E6" s="7"/>
      <c r="F6" s="7"/>
      <c r="G6" s="14" t="str">
        <f>IFERROR(IF(Tržba_z_predaja=0,"-",Dane[[#This Row],[Aktuálne obdobie]]/Tržba_z_predaja),"-")</f>
        <v>-</v>
      </c>
      <c r="H6" s="14">
        <f>IFERROR(IF(Dane[[#This Row],[Predchádzajúce obdobie]]=Dane[[#This Row],[Aktuálne obdobie]],0,IF(Dane[[#This Row],[Aktuálne obdobie]]&gt;Dane[[#This Row],[Predchádzajúce obdobie]],ABS((Dane[[#This Row],[Aktuálne obdobie]]/Dane[[#This Row],[Predchádzajúce obdobie]])-1),IF(AND(Dane[[#This Row],[Aktuálne obdobie]]&lt;Dane[[#This Row],[Predchádzajúce obdobie]],Dane[[#This Row],[Predchádzajúce obdobie]]&lt;0),-((Dane[[#This Row],[Aktuálne obdobie]]/Dane[[#This Row],[Predchádzajúce obdobie]])-1),(Dane[[#This Row],[Aktuálne obdobie]]/Dane[[#This Row],[Predchádzajúce obdobie]])-1))),"-")</f>
        <v>0</v>
      </c>
      <c r="I6" s="14">
        <f>IFERROR(IF(Dane[[#This Row],[Rozpočet]]=Dane[[#This Row],[Aktuálne obdobie]],0,IF(Dane[[#This Row],[Aktuálne obdobie]]&gt;Dane[[#This Row],[Rozpočet]],ABS((Dane[[#This Row],[Aktuálne obdobie]]/Dane[[#This Row],[Rozpočet]])-1),IF(AND(Dane[[#This Row],[Aktuálne obdobie]]&lt;Dane[[#This Row],[Rozpočet]],Dane[[#This Row],[Rozpočet]]&lt;0),-((Dane[[#This Row],[Aktuálne obdobie]]/Dane[[#This Row],[Rozpočet]])-1),(Dane[[#This Row],[Aktuálne obdobie]]/Dane[[#This Row],[Rozpočet]])-1))),"-")</f>
        <v>0</v>
      </c>
    </row>
    <row r="7" spans="2:9" ht="30" customHeight="1" x14ac:dyDescent="0.25">
      <c r="B7" t="s">
        <v>66</v>
      </c>
      <c r="C7" t="s">
        <v>71</v>
      </c>
      <c r="D7" s="8"/>
      <c r="E7" s="7"/>
      <c r="F7" s="7"/>
      <c r="G7" s="14" t="str">
        <f>IFERROR(IF(Tržba_z_predaja=0,"-",Dane[[#This Row],[Aktuálne obdobie]]/Tržba_z_predaja),"-")</f>
        <v>-</v>
      </c>
      <c r="H7" s="14">
        <f>IFERROR(IF(Dane[[#This Row],[Predchádzajúce obdobie]]=Dane[[#This Row],[Aktuálne obdobie]],0,IF(Dane[[#This Row],[Aktuálne obdobie]]&gt;Dane[[#This Row],[Predchádzajúce obdobie]],ABS((Dane[[#This Row],[Aktuálne obdobie]]/Dane[[#This Row],[Predchádzajúce obdobie]])-1),IF(AND(Dane[[#This Row],[Aktuálne obdobie]]&lt;Dane[[#This Row],[Predchádzajúce obdobie]],Dane[[#This Row],[Predchádzajúce obdobie]]&lt;0),-((Dane[[#This Row],[Aktuálne obdobie]]/Dane[[#This Row],[Predchádzajúce obdobie]])-1),(Dane[[#This Row],[Aktuálne obdobie]]/Dane[[#This Row],[Predchádzajúce obdobie]])-1))),"-")</f>
        <v>0</v>
      </c>
      <c r="I7" s="14">
        <f>IFERROR(IF(Dane[[#This Row],[Rozpočet]]=Dane[[#This Row],[Aktuálne obdobie]],0,IF(Dane[[#This Row],[Aktuálne obdobie]]&gt;Dane[[#This Row],[Rozpočet]],ABS((Dane[[#This Row],[Aktuálne obdobie]]/Dane[[#This Row],[Rozpočet]])-1),IF(AND(Dane[[#This Row],[Aktuálne obdobie]]&lt;Dane[[#This Row],[Rozpočet]],Dane[[#This Row],[Rozpočet]]&lt;0),-((Dane[[#This Row],[Aktuálne obdobie]]/Dane[[#This Row],[Rozpočet]])-1),(Dane[[#This Row],[Aktuálne obdobie]]/Dane[[#This Row],[Rozpočet]])-1))),"-")</f>
        <v>0</v>
      </c>
    </row>
    <row r="8" spans="2:9" ht="30" customHeight="1" x14ac:dyDescent="0.25">
      <c r="B8" t="s">
        <v>66</v>
      </c>
      <c r="C8" t="s">
        <v>72</v>
      </c>
      <c r="D8" s="8"/>
      <c r="E8" s="7"/>
      <c r="F8" s="7"/>
      <c r="G8" s="14" t="str">
        <f>IFERROR(IF(Tržba_z_predaja=0,"-",Dane[[#This Row],[Aktuálne obdobie]]/Tržba_z_predaja),"-")</f>
        <v>-</v>
      </c>
      <c r="H8" s="14">
        <f>IFERROR(IF(Dane[[#This Row],[Predchádzajúce obdobie]]=Dane[[#This Row],[Aktuálne obdobie]],0,IF(Dane[[#This Row],[Aktuálne obdobie]]&gt;Dane[[#This Row],[Predchádzajúce obdobie]],ABS((Dane[[#This Row],[Aktuálne obdobie]]/Dane[[#This Row],[Predchádzajúce obdobie]])-1),IF(AND(Dane[[#This Row],[Aktuálne obdobie]]&lt;Dane[[#This Row],[Predchádzajúce obdobie]],Dane[[#This Row],[Predchádzajúce obdobie]]&lt;0),-((Dane[[#This Row],[Aktuálne obdobie]]/Dane[[#This Row],[Predchádzajúce obdobie]])-1),(Dane[[#This Row],[Aktuálne obdobie]]/Dane[[#This Row],[Predchádzajúce obdobie]])-1))),"-")</f>
        <v>0</v>
      </c>
      <c r="I8" s="14">
        <f>IFERROR(IF(Dane[[#This Row],[Rozpočet]]=Dane[[#This Row],[Aktuálne obdobie]],0,IF(Dane[[#This Row],[Aktuálne obdobie]]&gt;Dane[[#This Row],[Rozpočet]],ABS((Dane[[#This Row],[Aktuálne obdobie]]/Dane[[#This Row],[Rozpočet]])-1),IF(AND(Dane[[#This Row],[Aktuálne obdobie]]&lt;Dane[[#This Row],[Rozpočet]],Dane[[#This Row],[Rozpočet]]&lt;0),-((Dane[[#This Row],[Aktuálne obdobie]]/Dane[[#This Row],[Rozpočet]])-1),(Dane[[#This Row],[Aktuálne obdobie]]/Dane[[#This Row],[Rozpočet]])-1))),"-")</f>
        <v>0</v>
      </c>
    </row>
    <row r="9" spans="2:9" ht="30" customHeight="1" x14ac:dyDescent="0.25">
      <c r="B9" t="s">
        <v>66</v>
      </c>
      <c r="C9" t="s">
        <v>72</v>
      </c>
      <c r="D9" s="8"/>
      <c r="E9" s="7"/>
      <c r="F9" s="7"/>
      <c r="G9" s="14" t="str">
        <f>IFERROR(IF(Tržba_z_predaja=0,"-",Dane[[#This Row],[Aktuálne obdobie]]/Tržba_z_predaja),"-")</f>
        <v>-</v>
      </c>
      <c r="H9" s="14">
        <f>IFERROR(IF(Dane[[#This Row],[Predchádzajúce obdobie]]=Dane[[#This Row],[Aktuálne obdobie]],0,IF(Dane[[#This Row],[Aktuálne obdobie]]&gt;Dane[[#This Row],[Predchádzajúce obdobie]],ABS((Dane[[#This Row],[Aktuálne obdobie]]/Dane[[#This Row],[Predchádzajúce obdobie]])-1),IF(AND(Dane[[#This Row],[Aktuálne obdobie]]&lt;Dane[[#This Row],[Predchádzajúce obdobie]],Dane[[#This Row],[Predchádzajúce obdobie]]&lt;0),-((Dane[[#This Row],[Aktuálne obdobie]]/Dane[[#This Row],[Predchádzajúce obdobie]])-1),(Dane[[#This Row],[Aktuálne obdobie]]/Dane[[#This Row],[Predchádzajúce obdobie]])-1))),"-")</f>
        <v>0</v>
      </c>
      <c r="I9" s="14">
        <f>IFERROR(IF(Dane[[#This Row],[Rozpočet]]=Dane[[#This Row],[Aktuálne obdobie]],0,IF(Dane[[#This Row],[Aktuálne obdobie]]&gt;Dane[[#This Row],[Rozpočet]],ABS((Dane[[#This Row],[Aktuálne obdobie]]/Dane[[#This Row],[Rozpočet]])-1),IF(AND(Dane[[#This Row],[Aktuálne obdobie]]&lt;Dane[[#This Row],[Rozpočet]],Dane[[#This Row],[Rozpočet]]&lt;0),-((Dane[[#This Row],[Aktuálne obdobie]]/Dane[[#This Row],[Rozpočet]])-1),(Dane[[#This Row],[Aktuálne obdobie]]/Dane[[#This Row],[Rozpočet]])-1))),"-")</f>
        <v>0</v>
      </c>
    </row>
    <row r="10" spans="2:9" ht="30" customHeight="1" x14ac:dyDescent="0.25">
      <c r="B10" t="s">
        <v>68</v>
      </c>
      <c r="D10" s="17">
        <f>SUBTOTAL(109,Dane[Predchádzajúce obdobie])</f>
        <v>0</v>
      </c>
      <c r="E10" s="17">
        <f>SUBTOTAL(109,Dane[Rozpočet])</f>
        <v>0</v>
      </c>
      <c r="F10" s="17">
        <f>SUBTOTAL(109,Dane[Aktuálne obdobie])</f>
        <v>0</v>
      </c>
      <c r="G10" s="13">
        <f>IFERROR(SUBTOTAL(109,Dane[Aktuálne obdobie ako % z predaja]),"-")</f>
        <v>0</v>
      </c>
      <c r="H10" s="13">
        <f>SUBTOTAL(109,Dane[Percentuálna zmena oproti predchádzajúcemu obdobiu])</f>
        <v>0</v>
      </c>
      <c r="I10" s="13">
        <f>SUBTOTAL(109,Dane[Percentuálna zmena oproti rozpočtu])</f>
        <v>0</v>
      </c>
    </row>
  </sheetData>
  <mergeCells count="1">
    <mergeCell ref="H1:I3"/>
  </mergeCells>
  <dataValidations count="16">
    <dataValidation allowBlank="1" showInputMessage="1" showErrorMessage="1" prompt="V tomto stĺpci pod týmto nadpisom sa automaticky vypočítava percentuálna zmena oproti rozpočtu" sqref="I4" xr:uid="{00000000-0002-0000-0400-000000000000}"/>
    <dataValidation allowBlank="1" showInputMessage="1" showErrorMessage="1" prompt="V tomto stĺpci pod týmto nadpisom sa automaticky vypočítava percentuálna zmena oproti predchádzajúcemu obdobiu" sqref="H4" xr:uid="{00000000-0002-0000-0400-000001000000}"/>
    <dataValidation allowBlank="1" showInputMessage="1" showErrorMessage="1" prompt="V tomto stĺpci pod týmto nadpisom sa automaticky vypočítava aktuálne obdobie ako percento z predajov" sqref="G4" xr:uid="{00000000-0002-0000-0400-000002000000}"/>
    <dataValidation allowBlank="1" showInputMessage="1" showErrorMessage="1" prompt="Do tohto stĺpca pod tento nadpis zadajte aktuálne obdobie" sqref="F4" xr:uid="{00000000-0002-0000-0400-000003000000}"/>
    <dataValidation allowBlank="1" showInputMessage="1" showErrorMessage="1" prompt="Do tohto stĺpca pod tento nadpis zadajte rozpočet" sqref="E4" xr:uid="{00000000-0002-0000-0400-000004000000}"/>
    <dataValidation allowBlank="1" showInputMessage="1" showErrorMessage="1" prompt="Do tohto stĺpca pod tento nadpis zadajte predchádzajúce obdobie" sqref="D4" xr:uid="{00000000-0002-0000-0400-000005000000}"/>
    <dataValidation allowBlank="1" showInputMessage="1" showErrorMessage="1" prompt="Do tohto stĺpca pod tento nadpis zadajte popis" sqref="C4" xr:uid="{00000000-0002-0000-0400-000006000000}"/>
    <dataValidation allowBlank="1" showInputMessage="1" showErrorMessage="1" prompt="V tomto stĺpci pod týmto nadpisom vyberte typ. Stlačením kombinácie klávesov ALT + ŠÍPKA NADOL otvorte rozbaľovací zoznam a potom stlačením klávesu ENTER uskutočnite výber. Konkrétne položky vyhľadajte pomocou filtrov nadpisov." sqref="B4" xr:uid="{00000000-0002-0000-0400-000007000000}"/>
    <dataValidation allowBlank="1" showInputMessage="1" showErrorMessage="1" prompt="V tomto hárku vytvorte zoznam daňových položiek. Celkové dane sa automaticky vypočítajú na konci tabuľky Dane." sqref="A1" xr:uid="{00000000-0002-0000-0400-000008000000}"/>
    <dataValidation allowBlank="1" showInputMessage="1" showErrorMessage="1" prompt="V tejto bunke sa automaticky aktualizuje nadpis hárka. Logo spoločnosti začína v bunke H1." sqref="B1" xr:uid="{00000000-0002-0000-0400-000009000000}"/>
    <dataValidation allowBlank="1" showInputMessage="1" showErrorMessage="1" prompt="V tejto bunke sa automaticky aktualizuje názov spoločnosti." sqref="B2" xr:uid="{00000000-0002-0000-0400-00000A000000}"/>
    <dataValidation allowBlank="1" showInputMessage="1" showErrorMessage="1" prompt="Celková daň pre aktuálne obdobie sa automaticky aktualizuje v bunke vpravo na základe vstupov v tabuľke uvedenej nižšie" sqref="B3" xr:uid="{00000000-0002-0000-0400-00000B000000}"/>
    <dataValidation allowBlank="1" showInputMessage="1" showErrorMessage="1" prompt="Celková daň pre aktuálne obdobie sa automaticky aktualizuje po tisícoch v bunke uvedenej nižšie" sqref="C2" xr:uid="{00000000-0002-0000-0400-00000C000000}"/>
    <dataValidation allowBlank="1" showInputMessage="1" showErrorMessage="1" prompt="Celková daň pre aktuálne obdobie sa automaticky aktualizuje po tisícoch v tejto bunke" sqref="C3" xr:uid="{00000000-0002-0000-0400-00000D000000}"/>
    <dataValidation allowBlank="1" showInputMessage="1" showErrorMessage="1" prompt="Do tejto bunky pridajte logo spoločnosti" sqref="H1:I3" xr:uid="{00000000-0002-0000-0400-00000E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ENTER vykonajte výber." sqref="B5:B9" xr:uid="{00000000-0002-0000-0400-00000F000000}">
      <formula1>INDIRECT("Kategórie[Kategórie]")</formula1>
    </dataValidation>
  </dataValidations>
  <printOptions horizontalCentered="1"/>
  <pageMargins left="0.4" right="0.4" top="0.4" bottom="0.4" header="0.3" footer="0.3"/>
  <pageSetup paperSize="9" scale="44" fitToHeight="0" orientation="portrait" r:id="rId1"/>
  <headerFooter differentFirst="1">
    <oddFooter>Page &amp;P of &amp;N</oddFooter>
  </headerFooter>
  <ignoredErrors>
    <ignoredError sqref="G5:G6 G8 G7 G9 H5:H10 I5:I10" emptyCellReference="1"/>
  </ignoredErrors>
  <drawing r:id="rId2"/>
  <tableParts count="1"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ht="39.75" customHeight="1" x14ac:dyDescent="0.25">
      <c r="B1" t="s">
        <v>73</v>
      </c>
    </row>
    <row r="2" spans="2:2" ht="17.25" customHeight="1" x14ac:dyDescent="0.25">
      <c r="B2" t="s">
        <v>26</v>
      </c>
    </row>
    <row r="3" spans="2:2" ht="17.25" customHeight="1" x14ac:dyDescent="0.25">
      <c r="B3" t="s">
        <v>28</v>
      </c>
    </row>
    <row r="4" spans="2:2" ht="17.25" customHeight="1" x14ac:dyDescent="0.25">
      <c r="B4" t="s">
        <v>41</v>
      </c>
    </row>
    <row r="5" spans="2:2" ht="17.25" customHeight="1" x14ac:dyDescent="0.25">
      <c r="B5" t="s">
        <v>47</v>
      </c>
    </row>
    <row r="6" spans="2:2" ht="17.25" customHeight="1" x14ac:dyDescent="0.25">
      <c r="B6" t="s">
        <v>48</v>
      </c>
    </row>
    <row r="7" spans="2:2" ht="17.25" customHeight="1" x14ac:dyDescent="0.25">
      <c r="B7" t="s">
        <v>49</v>
      </c>
    </row>
    <row r="8" spans="2:2" ht="17.25" customHeight="1" x14ac:dyDescent="0.25">
      <c r="B8" t="s">
        <v>66</v>
      </c>
    </row>
  </sheetData>
  <dataValidations count="2">
    <dataValidation allowBlank="1" showInputMessage="1" showErrorMessage="1" prompt="V tomto hárku vytvorte zoznam kategórií pre tržby, príjmy, výdavky a druhy daní. Tieto hodnoty sa používajú na radenie popisov na zlepšenie účtovníctva v hárku tabule." sqref="A1" xr:uid="{00000000-0002-0000-0500-000000000000}"/>
    <dataValidation allowBlank="1" showInputMessage="1" showErrorMessage="1" prompt="Do stĺpca pod týmto záhlavím zadajte kategórie. Na vyhľadanie konkrétnych záznamov použite filtre záhlaví.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7E0A6692-DFB3-48EC-A1E0-78F189A2E6F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A229BF6-3768-4BD6-AC77-3BF52209C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DEA7ED08-DF1C-4607-8696-57046E4A2F3F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TM03986991</ap:Template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33</vt:i4>
      </vt:variant>
    </vt:vector>
  </ap:HeadingPairs>
  <ap:TitlesOfParts>
    <vt:vector baseType="lpstr" size="39">
      <vt:lpstr>Tabuľa</vt:lpstr>
      <vt:lpstr>Predaj</vt:lpstr>
      <vt:lpstr>Príjmy</vt:lpstr>
      <vt:lpstr>Výdavky</vt:lpstr>
      <vt:lpstr>Dane</vt:lpstr>
      <vt:lpstr>Kategórie</vt:lpstr>
      <vt:lpstr>Celková_tržba_z_predaja</vt:lpstr>
      <vt:lpstr>Celkové_iné_náklady</vt:lpstr>
      <vt:lpstr>Celkové_náklady_na_predaj</vt:lpstr>
      <vt:lpstr>Celkové_náklady_na_prevádzku</vt:lpstr>
      <vt:lpstr>Celkovo_za_predaj_a_marketing</vt:lpstr>
      <vt:lpstr>Celkovo_za_všeobecné_a_administratívu</vt:lpstr>
      <vt:lpstr>Celkovo_za_výskum_a_vývoj</vt:lpstr>
      <vt:lpstr>Celkový_hrubý_zisk</vt:lpstr>
      <vt:lpstr>Celkový_iný_príjem</vt:lpstr>
      <vt:lpstr>Celkový_príjem_z_prevádzky</vt:lpstr>
      <vt:lpstr>Čistý_zisk</vt:lpstr>
      <vt:lpstr>Dane_celkom</vt:lpstr>
      <vt:lpstr>Dátumy_pracovného_zošita</vt:lpstr>
      <vt:lpstr>Nadpis1</vt:lpstr>
      <vt:lpstr>Nadpis2</vt:lpstr>
      <vt:lpstr>Nadpis3</vt:lpstr>
      <vt:lpstr>Nadpis4</vt:lpstr>
      <vt:lpstr>Nadpis5</vt:lpstr>
      <vt:lpstr>Nadpis6</vt:lpstr>
      <vt:lpstr>Názov_spoločnosti</vt:lpstr>
      <vt:lpstr>Názov_Zošita</vt:lpstr>
      <vt:lpstr>OblasťNázvuRiadku1..C3</vt:lpstr>
      <vt:lpstr>OblasťNázvuRiadku1..C3.3</vt:lpstr>
      <vt:lpstr>OblasťNázvuRiadku1..C3.4</vt:lpstr>
      <vt:lpstr>OblasťNázvuRiadku1..C3.5</vt:lpstr>
      <vt:lpstr>OblasťNázvuRiadku1..C4</vt:lpstr>
      <vt:lpstr>OblasťNázvuRiadku2..H20</vt:lpstr>
      <vt:lpstr>Dane!Print_Titles</vt:lpstr>
      <vt:lpstr>Kategórie!Print_Titles</vt:lpstr>
      <vt:lpstr>Predaj!Print_Titles</vt:lpstr>
      <vt:lpstr>Príjmy!Print_Titles</vt:lpstr>
      <vt:lpstr>Tabuľa!Print_Titles</vt:lpstr>
      <vt:lpstr>Výdavky!Print_Titles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2021-12-14T05:01:29Z</dcterms:created>
  <dcterms:modified xsi:type="dcterms:W3CDTF">2022-02-28T01:42:11Z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