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11595"/>
  </bookViews>
  <sheets>
    <sheet name="Tabuľa" sheetId="1" r:id="rId1"/>
    <sheet name="Zadávanie údajov" sheetId="3" r:id="rId2"/>
    <sheet name="Informácia o indexe BMI" sheetId="2" r:id="rId3"/>
  </sheets>
  <definedNames>
    <definedName name="CelkovýPočetDní">Tabuľa!$D$17</definedName>
    <definedName name="Cieľová_hmotnosť">Tabuľa!$G$18</definedName>
    <definedName name="CieľováHmotnosť">Tabuľa!$B$14</definedName>
    <definedName name="CieľovýDátum">Tabuľa!$B$17</definedName>
    <definedName name="DátumZačatia">Tabuľa!$B$8</definedName>
    <definedName name="Hmotnosť">Tabuľa!$C$8</definedName>
    <definedName name="Index_BMI">Tabuľa!$B$11</definedName>
    <definedName name="JednotkyObdobia">Tabuľa!$D$14</definedName>
    <definedName name="kategórieBMI">'Informácia o indexe BMI'!$B$8</definedName>
    <definedName name="NajnovšiaHmotnosť">INDEX('Zadávanie údajov'!$C:$C,MATCH(9.999E+307,'Zadávanie údajov'!$C:$C),1)</definedName>
    <definedName name="obdobie">Tabuľa!$C$14</definedName>
    <definedName name="_xlnm.Print_Area" localSheetId="2">InformácieOIndexeBMI[#All]</definedName>
    <definedName name="_xlnm.Print_Area" localSheetId="0">Tabuľa!$B$5:$K$54</definedName>
    <definedName name="_xlnm.Print_Area" localSheetId="1">údaje[#All]</definedName>
    <definedName name="PercentuálnyPodiel">Tabuľa!$G$19</definedName>
    <definedName name="PredchádzajúciDátum">INDEX('Zadávanie údajov'!$B:$B,MATCH(9.999E+307,'Zadávanie údajov'!$B:$B),1)</definedName>
    <definedName name="Tlač_názvov" localSheetId="1">'Zadávanie údajov'!$5:$5</definedName>
    <definedName name="Výška">Tabuľa!$D$8</definedName>
  </definedNames>
  <calcPr calcId="152511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11" i="1" l="1"/>
  <c r="G18" i="1" l="1"/>
  <c r="G19" i="1"/>
  <c r="D17" i="1"/>
  <c r="C38" i="1"/>
  <c r="C37" i="1"/>
  <c r="C36" i="1"/>
  <c r="C35" i="1"/>
  <c r="C34" i="1"/>
  <c r="J6" i="1" l="1"/>
  <c r="J10" i="1" s="1"/>
  <c r="F18" i="1"/>
  <c r="B17" i="1"/>
  <c r="F19" i="1" s="1"/>
</calcChain>
</file>

<file path=xl/sharedStrings.xml><?xml version="1.0" encoding="utf-8"?>
<sst xmlns="http://schemas.openxmlformats.org/spreadsheetml/2006/main" count="39" uniqueCount="39">
  <si>
    <t>Index BMI</t>
  </si>
  <si>
    <t>Dátum</t>
  </si>
  <si>
    <t>Hmotnosť</t>
  </si>
  <si>
    <t>PRÍJEM</t>
  </si>
  <si>
    <t>VITÁLNE FUNKCIE</t>
  </si>
  <si>
    <t>KATEGÓRIA INDEXU BMI</t>
  </si>
  <si>
    <t>DOLNÁ HRANIČNÁ HODNOTA</t>
  </si>
  <si>
    <t>HORNÁ HRANIČNÁ HODNOTA</t>
  </si>
  <si>
    <t>PODVÁHA</t>
  </si>
  <si>
    <t>NORMÁLNA HMOTNOSŤ</t>
  </si>
  <si>
    <t>NADVÁHA</t>
  </si>
  <si>
    <t>OBEZITA (TRIEDA 1)</t>
  </si>
  <si>
    <t>OBEZITA (TRIEDA 2)</t>
  </si>
  <si>
    <t>MORBÍDNA OBEZITA</t>
  </si>
  <si>
    <t>DÁTUM</t>
  </si>
  <si>
    <t>HMOTNOSŤ</t>
  </si>
  <si>
    <t>SPÁLENÉ KALÓRIE</t>
  </si>
  <si>
    <t>PROTEÍN</t>
  </si>
  <si>
    <t>UHĽOVODÍKY</t>
  </si>
  <si>
    <t>TUKY</t>
  </si>
  <si>
    <t>CUKRY</t>
  </si>
  <si>
    <t>SYSTOLICKÝ TK</t>
  </si>
  <si>
    <t>DIASTOLICKÝ TK</t>
  </si>
  <si>
    <t>PULZ V KĽUDE</t>
  </si>
  <si>
    <t>FREKVENCIA DÝCHANIA</t>
  </si>
  <si>
    <t>CELKOVÝ POKROK PRI DOSAHOVANÍ CIEĽA</t>
  </si>
  <si>
    <t>DÁTUM ZAČATIA</t>
  </si>
  <si>
    <t>POČIATOČNÁ HMOTNOSŤ</t>
  </si>
  <si>
    <t>VÝŠKA</t>
  </si>
  <si>
    <t>VÝVOJ HMOTNOSTI A KALÓRIÍ</t>
  </si>
  <si>
    <t>VÝVOJ PRÍJMU</t>
  </si>
  <si>
    <t>VÝVOJ VITÁLNYCH FUNKCIÍ</t>
  </si>
  <si>
    <t>POČIATOČNÉ ÚDAJE A CIELE</t>
  </si>
  <si>
    <t>MESIACE</t>
  </si>
  <si>
    <t>CIEĽOVÝ DÁTUM</t>
  </si>
  <si>
    <t>CELKOVÝ POČET DNÍ</t>
  </si>
  <si>
    <t>CIEĽOVÁ HMOTNOSŤ</t>
  </si>
  <si>
    <t>ZA OBDOBIE</t>
  </si>
  <si>
    <t>VODA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</si>
</sst>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);\(#,##0.0\)"/>
    <numFmt numFmtId="166" formatCode="0.0&quot; cm&quot;"/>
  </numFmts>
  <fonts count="15" x14ac:knownFonts="1">
    <font>
      <sz val="10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theme="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0"/>
      <color theme="6"/>
      <name val="Verdana"/>
      <family val="2"/>
      <scheme val="min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  <font>
      <b/>
      <sz val="10"/>
      <color theme="6"/>
      <name val="Verdana"/>
      <family val="2"/>
      <scheme val="minor"/>
    </font>
    <font>
      <b/>
      <sz val="20"/>
      <color theme="4"/>
      <name val="Verdana"/>
      <family val="2"/>
      <scheme val="minor"/>
    </font>
    <font>
      <b/>
      <sz val="8"/>
      <color theme="6"/>
      <name val="Verdana"/>
      <family val="2"/>
      <scheme val="minor"/>
    </font>
    <font>
      <b/>
      <sz val="33"/>
      <color theme="4"/>
      <name val="Verdana"/>
      <family val="2"/>
      <scheme val="minor"/>
    </font>
    <font>
      <sz val="8"/>
      <color theme="6"/>
      <name val="Verdana"/>
      <family val="2"/>
      <scheme val="minor"/>
    </font>
    <font>
      <b/>
      <sz val="14"/>
      <color theme="6"/>
      <name val="Verdana"/>
      <family val="2"/>
      <scheme val="minor"/>
    </font>
    <font>
      <b/>
      <sz val="9"/>
      <color theme="5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9">
    <xf numFmtId="0" fontId="0" fillId="0" borderId="0" applyFill="0" applyBorder="0" applyProtection="0">
      <alignment vertical="center"/>
    </xf>
    <xf numFmtId="0" fontId="4" fillId="5" borderId="0" applyNumberFormat="0" applyProtection="0">
      <alignment vertical="center"/>
    </xf>
    <xf numFmtId="0" fontId="1" fillId="2" borderId="1" applyNumberFormat="0" applyAlignment="0" applyProtection="0"/>
    <xf numFmtId="0" fontId="14" fillId="0" borderId="0" applyNumberFormat="0" applyFill="0" applyProtection="0">
      <alignment vertical="center"/>
    </xf>
    <xf numFmtId="0" fontId="6" fillId="0" borderId="0" applyNumberFormat="0" applyProtection="0">
      <alignment vertical="center"/>
    </xf>
    <xf numFmtId="0" fontId="13" fillId="0" borderId="0" applyNumberFormat="0" applyProtection="0">
      <alignment vertical="center"/>
    </xf>
    <xf numFmtId="0" fontId="5" fillId="3" borderId="0" applyNumberFormat="0" applyBorder="0" applyProtection="0">
      <alignment horizontal="left" vertical="center"/>
    </xf>
    <xf numFmtId="0" fontId="5" fillId="4" borderId="0" applyNumberFormat="0" applyBorder="0" applyProtection="0">
      <alignment horizontal="left" vertical="center"/>
    </xf>
    <xf numFmtId="0" fontId="12" fillId="0" borderId="2">
      <alignment horizontal="left"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0" fontId="3" fillId="0" borderId="0" xfId="0" applyNumberFormat="1" applyFont="1">
      <alignment vertical="center"/>
    </xf>
    <xf numFmtId="0" fontId="4" fillId="5" borderId="0" xfId="1" applyBorder="1" applyAlignment="1">
      <alignment vertical="center"/>
    </xf>
    <xf numFmtId="0" fontId="0" fillId="0" borderId="0" xfId="0" applyFont="1" applyBorder="1">
      <alignment vertical="center"/>
    </xf>
    <xf numFmtId="0" fontId="6" fillId="0" borderId="0" xfId="4">
      <alignment vertical="center"/>
    </xf>
    <xf numFmtId="0" fontId="5" fillId="3" borderId="0" xfId="6" applyAlignment="1">
      <alignment horizontal="left" vertical="center"/>
    </xf>
    <xf numFmtId="2" fontId="5" fillId="4" borderId="0" xfId="7" applyNumberFormat="1" applyBorder="1" applyAlignment="1">
      <alignment horizontal="left" vertical="center"/>
    </xf>
    <xf numFmtId="0" fontId="5" fillId="4" borderId="0" xfId="7" applyBorder="1">
      <alignment horizontal="left" vertical="center"/>
    </xf>
    <xf numFmtId="0" fontId="5" fillId="3" borderId="0" xfId="6" applyBorder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12" fillId="0" borderId="2" xfId="0" applyFont="1" applyBorder="1" applyAlignment="1">
      <alignment horizontal="left" vertical="center"/>
    </xf>
    <xf numFmtId="1" fontId="9" fillId="0" borderId="0" xfId="4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4" fillId="0" borderId="6" xfId="3" applyBorder="1">
      <alignment vertical="center"/>
    </xf>
    <xf numFmtId="0" fontId="0" fillId="0" borderId="6" xfId="0" applyBorder="1">
      <alignment vertical="center"/>
    </xf>
    <xf numFmtId="14" fontId="13" fillId="0" borderId="9" xfId="5" applyNumberFormat="1" applyFont="1" applyBorder="1" applyAlignment="1">
      <alignment horizontal="left" vertical="center"/>
    </xf>
    <xf numFmtId="164" fontId="13" fillId="0" borderId="9" xfId="5" applyNumberFormat="1" applyFont="1" applyBorder="1">
      <alignment vertical="center"/>
    </xf>
    <xf numFmtId="165" fontId="13" fillId="0" borderId="9" xfId="5" applyNumberFormat="1" applyBorder="1" applyAlignment="1">
      <alignment horizontal="left" vertical="center"/>
    </xf>
    <xf numFmtId="1" fontId="13" fillId="0" borderId="10" xfId="5" applyNumberFormat="1" applyBorder="1">
      <alignment vertical="center"/>
    </xf>
    <xf numFmtId="0" fontId="12" fillId="0" borderId="2" xfId="8">
      <alignment horizontal="left" vertical="center"/>
    </xf>
    <xf numFmtId="0" fontId="12" fillId="0" borderId="0" xfId="8" applyBorder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5" applyFont="1">
      <alignment vertical="center"/>
    </xf>
    <xf numFmtId="0" fontId="7" fillId="0" borderId="0" xfId="3" applyFont="1">
      <alignment vertical="center"/>
    </xf>
    <xf numFmtId="0" fontId="0" fillId="0" borderId="0" xfId="0" applyAlignment="1"/>
    <xf numFmtId="0" fontId="14" fillId="0" borderId="0" xfId="3" applyAlignment="1">
      <alignment vertical="center"/>
    </xf>
    <xf numFmtId="0" fontId="14" fillId="0" borderId="6" xfId="3" applyBorder="1" applyAlignment="1">
      <alignment vertical="center"/>
    </xf>
    <xf numFmtId="14" fontId="9" fillId="0" borderId="0" xfId="4" applyNumberFormat="1" applyFont="1" applyAlignment="1">
      <alignment horizontal="left" vertical="center"/>
    </xf>
    <xf numFmtId="0" fontId="13" fillId="0" borderId="11" xfId="5" applyBorder="1">
      <alignment vertical="center"/>
    </xf>
    <xf numFmtId="0" fontId="13" fillId="0" borderId="9" xfId="5" applyBorder="1">
      <alignment vertical="center"/>
    </xf>
    <xf numFmtId="9" fontId="11" fillId="0" borderId="7" xfId="4" applyNumberFormat="1" applyFont="1" applyBorder="1" applyAlignment="1">
      <alignment horizontal="center" vertical="center"/>
    </xf>
    <xf numFmtId="9" fontId="11" fillId="0" borderId="0" xfId="4" applyNumberFormat="1" applyFont="1" applyBorder="1" applyAlignment="1">
      <alignment horizontal="center" vertical="center"/>
    </xf>
    <xf numFmtId="0" fontId="12" fillId="0" borderId="0" xfId="8" applyBorder="1">
      <alignment horizontal="left" vertical="center"/>
    </xf>
    <xf numFmtId="0" fontId="14" fillId="0" borderId="6" xfId="3" applyBorder="1">
      <alignment vertical="center"/>
    </xf>
    <xf numFmtId="0" fontId="10" fillId="0" borderId="0" xfId="5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10" xfId="8" applyBorder="1" applyAlignment="1">
      <alignment horizontal="left" vertical="center"/>
    </xf>
    <xf numFmtId="0" fontId="12" fillId="0" borderId="8" xfId="8" applyBorder="1" applyAlignment="1">
      <alignment horizontal="left" vertical="center"/>
    </xf>
    <xf numFmtId="166" fontId="13" fillId="0" borderId="10" xfId="5" applyNumberFormat="1" applyFont="1" applyBorder="1" applyAlignment="1">
      <alignment horizontal="center" vertical="center"/>
    </xf>
    <xf numFmtId="166" fontId="13" fillId="0" borderId="11" xfId="5" applyNumberFormat="1" applyFont="1" applyBorder="1" applyAlignment="1">
      <alignment horizontal="center" vertical="center"/>
    </xf>
    <xf numFmtId="0" fontId="12" fillId="0" borderId="10" xfId="8" applyBorder="1">
      <alignment horizontal="left" vertical="center"/>
    </xf>
    <xf numFmtId="0" fontId="12" fillId="0" borderId="11" xfId="8" applyBorder="1">
      <alignment horizontal="left" vertical="center"/>
    </xf>
    <xf numFmtId="0" fontId="6" fillId="0" borderId="3" xfId="4" applyBorder="1" applyAlignment="1">
      <alignment horizontal="center" vertical="center"/>
    </xf>
    <xf numFmtId="0" fontId="6" fillId="0" borderId="4" xfId="4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20 % - zvýraznenie1" xfId="6" builtinId="30" customBuiltin="1"/>
    <cellStyle name="20 % - zvýraznenie2" xfId="7" builtinId="34" customBuiltin="1"/>
    <cellStyle name="Data Labels" xfId="8"/>
    <cellStyle name="Nadpis 1" xfId="1" builtinId="16" customBuiltin="1"/>
    <cellStyle name="Nadpis 2" xfId="4" builtinId="17" customBuiltin="1"/>
    <cellStyle name="Nadpis 3" xfId="3" builtinId="18" customBuiltin="1"/>
    <cellStyle name="Nadpis 4" xfId="5" builtinId="19" customBuiltin="1"/>
    <cellStyle name="Normálne" xfId="0" builtinId="0" customBuiltin="1"/>
    <cellStyle name="Vstup" xfId="2" builtinId="20" customBuiltin="1"/>
  </cellStyles>
  <dxfs count="8">
    <dxf>
      <alignment horizontal="left" vertical="center" textRotation="0" wrapText="0" relativeIndent="-1" justifyLastLine="0" shrinkToFit="0" readingOrder="0"/>
    </dxf>
    <dxf>
      <alignment horizontal="left" vertical="center" textRotation="0" wrapText="0" relativeIndent="-1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Verdana"/>
        <scheme val="minor"/>
      </font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Sledovanie úbytku hmotnosti" defaultPivotStyle="PivotStyleLight16">
    <tableStyle name="Sledovanie úbytku hmotnosti" pivot="0" count="2">
      <tableStyleElement type="wholeTable" dxfId="7"/>
      <tableStyleElement type="headerRow" dxfId="6"/>
    </tableStyle>
  </tableStyles>
  <colors>
    <mruColors>
      <color rgb="FFFF8181"/>
      <color rgb="FFFED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800">
                <a:solidFill>
                  <a:schemeClr val="accent3"/>
                </a:solidFill>
              </a:rPr>
              <a:t>HMOTNOSŤ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'Zadávanie údajov'!$B$7:$B$21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'Zadávanie údajov'!$C$7:$C$21</c:f>
              <c:numCache>
                <c:formatCode>General</c:formatCode>
                <c:ptCount val="15"/>
                <c:pt idx="0">
                  <c:v>93</c:v>
                </c:pt>
                <c:pt idx="1">
                  <c:v>92</c:v>
                </c:pt>
                <c:pt idx="2">
                  <c:v>91.6</c:v>
                </c:pt>
                <c:pt idx="3">
                  <c:v>91.6</c:v>
                </c:pt>
                <c:pt idx="4">
                  <c:v>91.2</c:v>
                </c:pt>
                <c:pt idx="5">
                  <c:v>90.7</c:v>
                </c:pt>
                <c:pt idx="6">
                  <c:v>91.6</c:v>
                </c:pt>
                <c:pt idx="7">
                  <c:v>90.7</c:v>
                </c:pt>
                <c:pt idx="8">
                  <c:v>90.3</c:v>
                </c:pt>
                <c:pt idx="9">
                  <c:v>89.3</c:v>
                </c:pt>
                <c:pt idx="10">
                  <c:v>88.5</c:v>
                </c:pt>
                <c:pt idx="11">
                  <c:v>88.9</c:v>
                </c:pt>
                <c:pt idx="12">
                  <c:v>88</c:v>
                </c:pt>
                <c:pt idx="13">
                  <c:v>87</c:v>
                </c:pt>
                <c:pt idx="14">
                  <c:v>90.2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920176"/>
        <c:axId val="122920736"/>
      </c:lineChart>
      <c:dateAx>
        <c:axId val="122920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2920736"/>
        <c:crosses val="autoZero"/>
        <c:auto val="1"/>
        <c:lblOffset val="100"/>
        <c:baseTimeUnit val="days"/>
      </c:dateAx>
      <c:valAx>
        <c:axId val="122920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sk-SK"/>
          </a:p>
        </c:txPr>
        <c:crossAx val="122920176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800">
                <a:solidFill>
                  <a:schemeClr val="accent3"/>
                </a:solidFill>
              </a:rPr>
              <a:t>SPÁLENÉ KALÓRIE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'Zadávanie údajov'!$B$7:$B$21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'Zadávanie údajov'!$D$7:$D$21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  <c:pt idx="5">
                  <c:v>1400</c:v>
                </c:pt>
                <c:pt idx="6">
                  <c:v>2000</c:v>
                </c:pt>
                <c:pt idx="7">
                  <c:v>1100</c:v>
                </c:pt>
                <c:pt idx="8">
                  <c:v>1100</c:v>
                </c:pt>
                <c:pt idx="9">
                  <c:v>1800</c:v>
                </c:pt>
                <c:pt idx="10">
                  <c:v>2000</c:v>
                </c:pt>
                <c:pt idx="11">
                  <c:v>2000</c:v>
                </c:pt>
                <c:pt idx="12">
                  <c:v>1300</c:v>
                </c:pt>
                <c:pt idx="13">
                  <c:v>1100</c:v>
                </c:pt>
                <c:pt idx="14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32384"/>
        <c:axId val="124532944"/>
      </c:lineChart>
      <c:dateAx>
        <c:axId val="1245323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4532944"/>
        <c:crosses val="autoZero"/>
        <c:auto val="1"/>
        <c:lblOffset val="100"/>
        <c:baseTimeUnit val="days"/>
      </c:dateAx>
      <c:valAx>
        <c:axId val="124532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sk-SK"/>
          </a:p>
        </c:txPr>
        <c:crossAx val="124532384"/>
        <c:crosses val="autoZero"/>
        <c:crossBetween val="between"/>
        <c:majorUnit val="1000"/>
        <c:minorUnit val="1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k-SK" sz="800">
                <a:solidFill>
                  <a:schemeClr val="accent3"/>
                </a:solidFill>
              </a:rPr>
              <a:t>TLAK</a:t>
            </a:r>
            <a:r>
              <a:rPr lang="sk-SK" sz="800" baseline="0">
                <a:solidFill>
                  <a:schemeClr val="accent3"/>
                </a:solidFill>
              </a:rPr>
              <a:t> KRVI</a:t>
            </a:r>
            <a:endParaRPr lang="sk-SK" sz="800">
              <a:solidFill>
                <a:schemeClr val="accent3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'Zadávanie údajov'!$J$6</c:f>
              <c:strCache>
                <c:ptCount val="1"/>
                <c:pt idx="0">
                  <c:v>SYSTOLICKÝ TK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'Zadávanie údajov'!$B$7:$B$21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'Zadávanie údajov'!$J$7:$J$21</c:f>
              <c:numCache>
                <c:formatCode>General</c:formatCode>
                <c:ptCount val="15"/>
                <c:pt idx="0">
                  <c:v>125</c:v>
                </c:pt>
                <c:pt idx="1">
                  <c:v>125</c:v>
                </c:pt>
                <c:pt idx="2">
                  <c:v>124</c:v>
                </c:pt>
                <c:pt idx="3">
                  <c:v>135</c:v>
                </c:pt>
                <c:pt idx="4">
                  <c:v>130</c:v>
                </c:pt>
                <c:pt idx="5">
                  <c:v>120</c:v>
                </c:pt>
                <c:pt idx="6">
                  <c:v>120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125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'Zadávanie údajov'!$K$6</c:f>
              <c:strCache>
                <c:ptCount val="1"/>
                <c:pt idx="0">
                  <c:v>DIASTOLICKÝ TK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'Zadávanie údajov'!$B$7:$B$21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'Zadávanie údajov'!$K$7:$K$21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35744"/>
        <c:axId val="124536304"/>
      </c:lineChart>
      <c:dateAx>
        <c:axId val="124535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4536304"/>
        <c:crosses val="autoZero"/>
        <c:auto val="1"/>
        <c:lblOffset val="100"/>
        <c:baseTimeUnit val="days"/>
      </c:dateAx>
      <c:valAx>
        <c:axId val="124536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sk-SK"/>
          </a:p>
        </c:txPr>
        <c:crossAx val="12453574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k-SK" sz="800">
                <a:solidFill>
                  <a:schemeClr val="accent3"/>
                </a:solidFill>
              </a:rPr>
              <a:t>PULZ A FREKVENCIA DÝCHANIA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'Zadávanie údajov'!$L$6</c:f>
              <c:strCache>
                <c:ptCount val="1"/>
                <c:pt idx="0">
                  <c:v>PULZ V KĽUDE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'Zadávanie údajov'!$B$7:$B$21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'Zadávanie údajov'!$L$7:$L$21</c:f>
              <c:numCache>
                <c:formatCode>General</c:formatCode>
                <c:ptCount val="15"/>
                <c:pt idx="0">
                  <c:v>65</c:v>
                </c:pt>
                <c:pt idx="1">
                  <c:v>63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'Zadávanie údajov'!$M$6</c:f>
              <c:strCache>
                <c:ptCount val="1"/>
                <c:pt idx="0">
                  <c:v>FREKVENCIA DÝCHANIA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'Zadávanie údajov'!$B$7:$B$21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'Zadávanie údajov'!$M$7:$M$21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39664"/>
        <c:axId val="124469184"/>
      </c:lineChart>
      <c:dateAx>
        <c:axId val="124539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4469184"/>
        <c:crosses val="autoZero"/>
        <c:auto val="1"/>
        <c:lblOffset val="100"/>
        <c:baseTimeUnit val="days"/>
      </c:dateAx>
      <c:valAx>
        <c:axId val="124469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sk-SK"/>
          </a:p>
        </c:txPr>
        <c:crossAx val="12453966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7118911282789"/>
          <c:y val="0.29692837900044694"/>
          <c:w val="0.31936884818727407"/>
          <c:h val="0.5235922294386528"/>
        </c:manualLayout>
      </c:layout>
      <c:barChart>
        <c:barDir val="col"/>
        <c:grouping val="stacked"/>
        <c:varyColors val="0"/>
        <c:ser>
          <c:idx val="0"/>
          <c:order val="1"/>
          <c:tx>
            <c:v>Cieľová hmotnosť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val>
            <c:numRef>
              <c:f>Tabuľa!$G$18</c:f>
              <c:numCache>
                <c:formatCode>0.0</c:formatCode>
                <c:ptCount val="1"/>
                <c:pt idx="0">
                  <c:v>13.200000000000003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24473104"/>
        <c:axId val="124472544"/>
      </c:barChart>
      <c:barChart>
        <c:barDir val="col"/>
        <c:grouping val="stacked"/>
        <c:varyColors val="0"/>
        <c:ser>
          <c:idx val="1"/>
          <c:order val="0"/>
          <c:tx>
            <c:v>Priebeh</c:v>
          </c:tx>
          <c:spPr>
            <a:solidFill>
              <a:schemeClr val="accent1"/>
            </a:solidFill>
            <a:ln w="38100">
              <a:noFill/>
            </a:ln>
          </c:spPr>
          <c:invertIfNegative val="0"/>
          <c:cat>
            <c:numRef>
              <c:f>Tabuľa!$G$19</c:f>
              <c:numCache>
                <c:formatCode>0.00%</c:formatCode>
                <c:ptCount val="1"/>
                <c:pt idx="0">
                  <c:v>0.37878787878787873</c:v>
                </c:pt>
              </c:numCache>
            </c:numRef>
          </c:cat>
          <c:val>
            <c:numRef>
              <c:f>Tabuľa!$G$19</c:f>
              <c:numCache>
                <c:formatCode>0.00%</c:formatCode>
                <c:ptCount val="1"/>
                <c:pt idx="0">
                  <c:v>0.37878787878787873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24474224"/>
        <c:axId val="124473664"/>
      </c:barChart>
      <c:valAx>
        <c:axId val="1244725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sk-SK"/>
          </a:p>
        </c:txPr>
        <c:crossAx val="124473104"/>
        <c:crosses val="max"/>
        <c:crossBetween val="between"/>
        <c:majorUnit val="0.2"/>
        <c:minorUnit val="2.0000000000000004E-2"/>
      </c:valAx>
      <c:catAx>
        <c:axId val="1244731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24472544"/>
        <c:crosses val="autoZero"/>
        <c:auto val="1"/>
        <c:lblAlgn val="ctr"/>
        <c:lblOffset val="100"/>
        <c:noMultiLvlLbl val="0"/>
      </c:catAx>
      <c:valAx>
        <c:axId val="124473664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sk-SK"/>
          </a:p>
        </c:txPr>
        <c:crossAx val="124474224"/>
        <c:crosses val="autoZero"/>
        <c:crossBetween val="between"/>
        <c:majorUnit val="0.2"/>
        <c:minorUnit val="1.0000000000000002E-2"/>
      </c:valAx>
      <c:catAx>
        <c:axId val="124474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2447366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800">
                <a:solidFill>
                  <a:schemeClr val="accent3"/>
                </a:solidFill>
              </a:rPr>
              <a:t>VODA</a:t>
            </a:r>
            <a:r>
              <a:rPr lang="en-US" sz="800" baseline="0">
                <a:solidFill>
                  <a:schemeClr val="accent3"/>
                </a:solidFill>
              </a:rPr>
              <a:t> (L)</a:t>
            </a:r>
            <a:endParaRPr lang="sk-SK" sz="800">
              <a:solidFill>
                <a:schemeClr val="accent3"/>
              </a:solidFill>
            </a:endParaRP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'Zadávanie údajov'!$I$6</c:f>
              <c:strCache>
                <c:ptCount val="1"/>
                <c:pt idx="0">
                  <c:v>VODA (L)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'Zadávanie údajov'!$I$7:$I$21</c:f>
              <c:numCache>
                <c:formatCode>General</c:formatCode>
                <c:ptCount val="15"/>
                <c:pt idx="0">
                  <c:v>1.5</c:v>
                </c:pt>
                <c:pt idx="1">
                  <c:v>1.9</c:v>
                </c:pt>
                <c:pt idx="2">
                  <c:v>1.9</c:v>
                </c:pt>
                <c:pt idx="3">
                  <c:v>1.6</c:v>
                </c:pt>
                <c:pt idx="4">
                  <c:v>3</c:v>
                </c:pt>
                <c:pt idx="5">
                  <c:v>2.7</c:v>
                </c:pt>
                <c:pt idx="6">
                  <c:v>1.9</c:v>
                </c:pt>
                <c:pt idx="7">
                  <c:v>1.8</c:v>
                </c:pt>
                <c:pt idx="8">
                  <c:v>3</c:v>
                </c:pt>
                <c:pt idx="9">
                  <c:v>1.3</c:v>
                </c:pt>
                <c:pt idx="10">
                  <c:v>2.6</c:v>
                </c:pt>
                <c:pt idx="11">
                  <c:v>1.5</c:v>
                </c:pt>
                <c:pt idx="12">
                  <c:v>1.6</c:v>
                </c:pt>
                <c:pt idx="13">
                  <c:v>2.2000000000000002</c:v>
                </c:pt>
                <c:pt idx="14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76464"/>
        <c:axId val="124662992"/>
      </c:areaChart>
      <c:catAx>
        <c:axId val="12447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4662992"/>
        <c:crosses val="autoZero"/>
        <c:auto val="1"/>
        <c:lblAlgn val="ctr"/>
        <c:lblOffset val="100"/>
        <c:noMultiLvlLbl val="0"/>
      </c:catAx>
      <c:valAx>
        <c:axId val="124662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sk-SK"/>
          </a:p>
        </c:txPr>
        <c:crossAx val="124476464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98320774419331E-2"/>
          <c:y val="6.4690008647973155E-2"/>
          <c:w val="0.3358424067959247"/>
          <c:h val="0.84186886774939895"/>
        </c:manualLayout>
      </c:layout>
      <c:doughnutChart>
        <c:varyColors val="1"/>
        <c:ser>
          <c:idx val="0"/>
          <c:order val="0"/>
          <c:cat>
            <c:strRef>
              <c:f>Tabuľa!$B$34:$B$37</c:f>
              <c:strCache>
                <c:ptCount val="4"/>
                <c:pt idx="0">
                  <c:v>15,8% PROTEÍN</c:v>
                </c:pt>
                <c:pt idx="1">
                  <c:v>59,7% UHĽOVODÍKY</c:v>
                </c:pt>
                <c:pt idx="2">
                  <c:v>12,9% TUKY</c:v>
                </c:pt>
                <c:pt idx="3">
                  <c:v>11,6% CUKRY</c:v>
                </c:pt>
              </c:strCache>
            </c:strRef>
          </c:cat>
          <c:val>
            <c:numRef>
              <c:f>Tabuľa!$C$34:$C$37</c:f>
              <c:numCache>
                <c:formatCode>General</c:formatCode>
                <c:ptCount val="4"/>
                <c:pt idx="0">
                  <c:v>915</c:v>
                </c:pt>
                <c:pt idx="1">
                  <c:v>3460</c:v>
                </c:pt>
                <c:pt idx="2">
                  <c:v>745</c:v>
                </c:pt>
                <c:pt idx="3">
                  <c:v>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</c:plotArea>
    <c:legend>
      <c:legendPos val="r"/>
      <c:layout>
        <c:manualLayout>
          <c:xMode val="edge"/>
          <c:yMode val="edge"/>
          <c:x val="0.51141669791276079"/>
          <c:y val="7.5043303034668912E-2"/>
          <c:w val="0.23424866183126497"/>
          <c:h val="0.86445773586101671"/>
        </c:manualLayout>
      </c:layout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form&#225;cia o indexe BMI'!A1"/><Relationship Id="rId3" Type="http://schemas.openxmlformats.org/officeDocument/2006/relationships/chart" Target="../charts/chart3.xml"/><Relationship Id="rId7" Type="http://schemas.openxmlformats.org/officeDocument/2006/relationships/hyperlink" Target="#'Zad&#225;vanie &#250;dajov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Inform&#225;cia o indexe BMI'!A1"/><Relationship Id="rId1" Type="http://schemas.openxmlformats.org/officeDocument/2006/relationships/hyperlink" Target="#Tabu&#318;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Zad&#225;vanie &#250;dajov'!A1"/><Relationship Id="rId1" Type="http://schemas.openxmlformats.org/officeDocument/2006/relationships/hyperlink" Target="#Tabu&#318;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5</xdr:col>
      <xdr:colOff>0</xdr:colOff>
      <xdr:row>28</xdr:row>
      <xdr:rowOff>142875</xdr:rowOff>
    </xdr:to>
    <xdr:graphicFrame macro="">
      <xdr:nvGraphicFramePr>
        <xdr:cNvPr id="7" name="chtHmotnosť" descr="Čiarový graf, ktorý sleduje vývoj hmotnosti." title="Hmotnosť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0</xdr:rowOff>
    </xdr:from>
    <xdr:to>
      <xdr:col>10</xdr:col>
      <xdr:colOff>771525</xdr:colOff>
      <xdr:row>28</xdr:row>
      <xdr:rowOff>142875</xdr:rowOff>
    </xdr:to>
    <xdr:graphicFrame macro="">
      <xdr:nvGraphicFramePr>
        <xdr:cNvPr id="8" name="chtMnožstvoSpálenýchKalórií" descr="Čiarový graf, ktorý sleduje spálené kalórie." title="Spálené kalóri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41</xdr:row>
      <xdr:rowOff>114301</xdr:rowOff>
    </xdr:from>
    <xdr:to>
      <xdr:col>4</xdr:col>
      <xdr:colOff>752474</xdr:colOff>
      <xdr:row>53</xdr:row>
      <xdr:rowOff>57150</xdr:rowOff>
    </xdr:to>
    <xdr:graphicFrame macro="">
      <xdr:nvGraphicFramePr>
        <xdr:cNvPr id="9" name="chtTK" descr="Graf zobrazujúci vývoj tlaku krvi" title="Graf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41</xdr:row>
      <xdr:rowOff>114301</xdr:rowOff>
    </xdr:from>
    <xdr:to>
      <xdr:col>10</xdr:col>
      <xdr:colOff>771525</xdr:colOff>
      <xdr:row>53</xdr:row>
      <xdr:rowOff>57150</xdr:rowOff>
    </xdr:to>
    <xdr:graphicFrame macro="">
      <xdr:nvGraphicFramePr>
        <xdr:cNvPr id="10" name="chtTepAIntervalRR" descr="Graf zobrazujúci vývoj pulzu a frekvencie dýchania v kľude" title="Graf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3662</xdr:colOff>
      <xdr:row>0</xdr:row>
      <xdr:rowOff>0</xdr:rowOff>
    </xdr:from>
    <xdr:to>
      <xdr:col>8</xdr:col>
      <xdr:colOff>425695</xdr:colOff>
      <xdr:row>19</xdr:row>
      <xdr:rowOff>152400</xdr:rowOff>
    </xdr:to>
    <xdr:graphicFrame macro="">
      <xdr:nvGraphicFramePr>
        <xdr:cNvPr id="3" name="chtPriebeh" descr="Údajový graf s jedným stĺpcom, ktorý sleduje pokrok pri úbytku hmotnosti." title="Postupový graf 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30</xdr:row>
      <xdr:rowOff>38100</xdr:rowOff>
    </xdr:from>
    <xdr:to>
      <xdr:col>10</xdr:col>
      <xdr:colOff>771525</xdr:colOff>
      <xdr:row>39</xdr:row>
      <xdr:rowOff>142875</xdr:rowOff>
    </xdr:to>
    <xdr:graphicFrame macro="">
      <xdr:nvGraphicFramePr>
        <xdr:cNvPr id="16" name="chtVodaVGramoch" descr="Plošný graf, ktorý sleduje príjem vody v gramoch." title="Príjem vod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125554</xdr:rowOff>
    </xdr:from>
    <xdr:to>
      <xdr:col>9</xdr:col>
      <xdr:colOff>514350</xdr:colOff>
      <xdr:row>3</xdr:row>
      <xdr:rowOff>56687</xdr:rowOff>
    </xdr:to>
    <xdr:grpSp>
      <xdr:nvGrpSpPr>
        <xdr:cNvPr id="27" name="Skupina 5" descr="&quot;&quot;" title="Grafika navigácie"/>
        <xdr:cNvGrpSpPr>
          <a:grpSpLocks noChangeAspect="1"/>
        </xdr:cNvGrpSpPr>
      </xdr:nvGrpSpPr>
      <xdr:grpSpPr bwMode="auto">
        <a:xfrm>
          <a:off x="0" y="125554"/>
          <a:ext cx="7886700" cy="445483"/>
          <a:chOff x="9" y="-4"/>
          <a:chExt cx="808" cy="48"/>
        </a:xfrm>
      </xdr:grpSpPr>
      <xdr:sp macro="" textlink="">
        <xdr:nvSpPr>
          <xdr:cNvPr id="32" name="Automatický tvar 4"/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Obdĺžnik 32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Obdĺžnik 10"/>
          <xdr:cNvSpPr>
            <a:spLocks noChangeArrowheads="1"/>
          </xdr:cNvSpPr>
        </xdr:nvSpPr>
        <xdr:spPr bwMode="auto">
          <a:xfrm>
            <a:off x="9" y="39"/>
            <a:ext cx="807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5" name="Voľná forma 34"/>
          <xdr:cNvSpPr>
            <a:spLocks/>
          </xdr:cNvSpPr>
        </xdr:nvSpPr>
        <xdr:spPr bwMode="auto">
          <a:xfrm>
            <a:off x="487" y="-3"/>
            <a:ext cx="173" cy="45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6" name="Voľná forma 9"/>
          <xdr:cNvSpPr>
            <a:spLocks/>
          </xdr:cNvSpPr>
        </xdr:nvSpPr>
        <xdr:spPr bwMode="auto">
          <a:xfrm>
            <a:off x="359" y="-4"/>
            <a:ext cx="143" cy="45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1" name="Voľná forma 8"/>
          <xdr:cNvSpPr>
            <a:spLocks/>
          </xdr:cNvSpPr>
        </xdr:nvSpPr>
        <xdr:spPr bwMode="auto">
          <a:xfrm>
            <a:off x="48" y="-2"/>
            <a:ext cx="331" cy="43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200025</xdr:colOff>
      <xdr:row>0</xdr:row>
      <xdr:rowOff>152400</xdr:rowOff>
    </xdr:from>
    <xdr:to>
      <xdr:col>3</xdr:col>
      <xdr:colOff>152399</xdr:colOff>
      <xdr:row>2</xdr:row>
      <xdr:rowOff>163660</xdr:rowOff>
    </xdr:to>
    <xdr:sp macro="" textlink="">
      <xdr:nvSpPr>
        <xdr:cNvPr id="28" name="Sledovanie úbytku hmotnosti" descr="Navigačné tlačidlo" title="Sledovanie úbytku hmotnosti"/>
        <xdr:cNvSpPr/>
      </xdr:nvSpPr>
      <xdr:spPr>
        <a:xfrm>
          <a:off x="514350" y="152400"/>
          <a:ext cx="2962274" cy="3541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SLEDOVANIE ÚBYTKU HMOTNOSTI</a:t>
          </a:r>
        </a:p>
      </xdr:txBody>
    </xdr:sp>
    <xdr:clientData/>
  </xdr:twoCellAnchor>
  <xdr:twoCellAnchor editAs="oneCell">
    <xdr:from>
      <xdr:col>3</xdr:col>
      <xdr:colOff>182328</xdr:colOff>
      <xdr:row>0</xdr:row>
      <xdr:rowOff>83528</xdr:rowOff>
    </xdr:from>
    <xdr:to>
      <xdr:col>4</xdr:col>
      <xdr:colOff>685800</xdr:colOff>
      <xdr:row>3</xdr:row>
      <xdr:rowOff>57150</xdr:rowOff>
    </xdr:to>
    <xdr:sp macro="" textlink="">
      <xdr:nvSpPr>
        <xdr:cNvPr id="29" name="Zadávanie údajov" descr="Navigačné tlačidlo" title="Zadávanie údajov">
          <a:hlinkClick xmlns:r="http://schemas.openxmlformats.org/officeDocument/2006/relationships" r:id="rId7" tooltip="Kliknutím zobrazíte hárok Zadávanie údajov"/>
        </xdr:cNvPr>
        <xdr:cNvSpPr/>
      </xdr:nvSpPr>
      <xdr:spPr>
        <a:xfrm>
          <a:off x="3506553" y="83528"/>
          <a:ext cx="1179747" cy="48797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ZADÁVANIE ÚDAJOV</a:t>
          </a:r>
        </a:p>
      </xdr:txBody>
    </xdr:sp>
    <xdr:clientData/>
  </xdr:twoCellAnchor>
  <xdr:twoCellAnchor editAs="oneCell">
    <xdr:from>
      <xdr:col>5</xdr:col>
      <xdr:colOff>68376</xdr:colOff>
      <xdr:row>0</xdr:row>
      <xdr:rowOff>47625</xdr:rowOff>
    </xdr:from>
    <xdr:to>
      <xdr:col>7</xdr:col>
      <xdr:colOff>28575</xdr:colOff>
      <xdr:row>3</xdr:row>
      <xdr:rowOff>104775</xdr:rowOff>
    </xdr:to>
    <xdr:sp macro="" textlink="">
      <xdr:nvSpPr>
        <xdr:cNvPr id="30" name="Informácia o indexe BMI" descr="Navigačné tlačidlo" title="Informácie o indexe BMI">
          <a:hlinkClick xmlns:r="http://schemas.openxmlformats.org/officeDocument/2006/relationships" r:id="rId8" tooltip="Kliknutím zobrazíte hárok Informácie o indexe BMI"/>
        </xdr:cNvPr>
        <xdr:cNvSpPr/>
      </xdr:nvSpPr>
      <xdr:spPr>
        <a:xfrm>
          <a:off x="4878501" y="47625"/>
          <a:ext cx="1322274" cy="571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INFORMÁCIE O INDEXE BMI</a:t>
          </a:r>
        </a:p>
      </xdr:txBody>
    </xdr:sp>
    <xdr:clientData/>
  </xdr:twoCellAnchor>
  <xdr:twoCellAnchor>
    <xdr:from>
      <xdr:col>0</xdr:col>
      <xdr:colOff>47625</xdr:colOff>
      <xdr:row>30</xdr:row>
      <xdr:rowOff>23812</xdr:rowOff>
    </xdr:from>
    <xdr:to>
      <xdr:col>6</xdr:col>
      <xdr:colOff>1</xdr:colOff>
      <xdr:row>40</xdr:row>
      <xdr:rowOff>152401</xdr:rowOff>
    </xdr:to>
    <xdr:graphicFrame macro="">
      <xdr:nvGraphicFramePr>
        <xdr:cNvPr id="2" name="chtPríjem2" descr="Koláčový graf, ktorý sleduje príjem napr. proteínu, uhľovodíkov, tukov, cukrov, vody atď." title="Vývoj príjmu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137446</xdr:rowOff>
    </xdr:from>
    <xdr:to>
      <xdr:col>10</xdr:col>
      <xdr:colOff>1316591</xdr:colOff>
      <xdr:row>3</xdr:row>
      <xdr:rowOff>55096</xdr:rowOff>
    </xdr:to>
    <xdr:grpSp>
      <xdr:nvGrpSpPr>
        <xdr:cNvPr id="17" name="Grafika navigácie" descr="&quot;&quot;" title="Grafika navigácie"/>
        <xdr:cNvGrpSpPr>
          <a:grpSpLocks noChangeAspect="1"/>
        </xdr:cNvGrpSpPr>
      </xdr:nvGrpSpPr>
      <xdr:grpSpPr bwMode="auto">
        <a:xfrm>
          <a:off x="266700" y="137446"/>
          <a:ext cx="10784441" cy="432000"/>
          <a:chOff x="9" y="-4"/>
          <a:chExt cx="1056" cy="46"/>
        </a:xfrm>
      </xdr:grpSpPr>
      <xdr:sp macro="" textlink="">
        <xdr:nvSpPr>
          <xdr:cNvPr id="25" name="Voľná forma 8"/>
          <xdr:cNvSpPr>
            <a:spLocks/>
          </xdr:cNvSpPr>
        </xdr:nvSpPr>
        <xdr:spPr bwMode="auto">
          <a:xfrm>
            <a:off x="21" y="-4"/>
            <a:ext cx="325" cy="44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1" name="Automatický tvar 4"/>
          <xdr:cNvSpPr>
            <a:spLocks noChangeAspect="1" noChangeArrowheads="1" noTextEdit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Obdĺžnik 21"/>
          <xdr:cNvSpPr>
            <a:spLocks noChangeArrowheads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Obdĺžnik 10"/>
          <xdr:cNvSpPr>
            <a:spLocks noChangeArrowheads="1"/>
          </xdr:cNvSpPr>
        </xdr:nvSpPr>
        <xdr:spPr bwMode="auto">
          <a:xfrm>
            <a:off x="9" y="39"/>
            <a:ext cx="105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26" name="Voľná forma 25"/>
          <xdr:cNvSpPr>
            <a:spLocks/>
          </xdr:cNvSpPr>
        </xdr:nvSpPr>
        <xdr:spPr bwMode="auto">
          <a:xfrm>
            <a:off x="468" y="-1"/>
            <a:ext cx="167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3" name="Voľná forma 9"/>
          <xdr:cNvSpPr>
            <a:spLocks/>
          </xdr:cNvSpPr>
        </xdr:nvSpPr>
        <xdr:spPr bwMode="auto">
          <a:xfrm>
            <a:off x="329" y="-3"/>
            <a:ext cx="156" cy="43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162120</xdr:colOff>
      <xdr:row>0</xdr:row>
      <xdr:rowOff>138837</xdr:rowOff>
    </xdr:from>
    <xdr:to>
      <xdr:col>3</xdr:col>
      <xdr:colOff>1276349</xdr:colOff>
      <xdr:row>2</xdr:row>
      <xdr:rowOff>147705</xdr:rowOff>
    </xdr:to>
    <xdr:sp macro="" textlink="">
      <xdr:nvSpPr>
        <xdr:cNvPr id="18" name="Sledovanie úbytku hmotnosti" descr="Navigačné tlačidlo" title="Sledovanie úbytku hmotnosti">
          <a:hlinkClick xmlns:r="http://schemas.openxmlformats.org/officeDocument/2006/relationships" r:id="rId1" tooltip="Kliknutím zobrazíte hárok tabule"/>
        </xdr:cNvPr>
        <xdr:cNvSpPr/>
      </xdr:nvSpPr>
      <xdr:spPr>
        <a:xfrm>
          <a:off x="476445" y="138837"/>
          <a:ext cx="3076379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SLEDOVANIE ÚBYTKU HMOTNOSTI</a:t>
          </a:r>
        </a:p>
      </xdr:txBody>
    </xdr:sp>
    <xdr:clientData/>
  </xdr:twoCellAnchor>
  <xdr:twoCellAnchor editAs="oneCell">
    <xdr:from>
      <xdr:col>3</xdr:col>
      <xdr:colOff>1485899</xdr:colOff>
      <xdr:row>0</xdr:row>
      <xdr:rowOff>85725</xdr:rowOff>
    </xdr:from>
    <xdr:to>
      <xdr:col>5</xdr:col>
      <xdr:colOff>257174</xdr:colOff>
      <xdr:row>3</xdr:row>
      <xdr:rowOff>104775</xdr:rowOff>
    </xdr:to>
    <xdr:sp macro="" textlink="">
      <xdr:nvSpPr>
        <xdr:cNvPr id="19" name="Zadávanie údajov" descr="Navigačné tlačidlo" title="Zadávanie údajov"/>
        <xdr:cNvSpPr/>
      </xdr:nvSpPr>
      <xdr:spPr>
        <a:xfrm>
          <a:off x="3762374" y="85725"/>
          <a:ext cx="1152525" cy="533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ZADÁVANIE ÚDAJOV</a:t>
          </a:r>
        </a:p>
      </xdr:txBody>
    </xdr:sp>
    <xdr:clientData/>
  </xdr:twoCellAnchor>
  <xdr:twoCellAnchor editAs="oneCell">
    <xdr:from>
      <xdr:col>5</xdr:col>
      <xdr:colOff>462864</xdr:colOff>
      <xdr:row>0</xdr:row>
      <xdr:rowOff>87269</xdr:rowOff>
    </xdr:from>
    <xdr:to>
      <xdr:col>6</xdr:col>
      <xdr:colOff>390525</xdr:colOff>
      <xdr:row>3</xdr:row>
      <xdr:rowOff>76919</xdr:rowOff>
    </xdr:to>
    <xdr:sp macro="" textlink="">
      <xdr:nvSpPr>
        <xdr:cNvPr id="20" name="Informácia o indexe BMI" descr="Navigačné tlačidlo" title="Informácie o indexe BMI">
          <a:hlinkClick xmlns:r="http://schemas.openxmlformats.org/officeDocument/2006/relationships" r:id="rId2" tooltip="Kliknutím zobrazíte hárok Informácie o indexe BMI"/>
        </xdr:cNvPr>
        <xdr:cNvSpPr/>
      </xdr:nvSpPr>
      <xdr:spPr>
        <a:xfrm>
          <a:off x="5120589" y="87269"/>
          <a:ext cx="1375461" cy="504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INFORMÁCIE O INDEXE BMI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147372</xdr:rowOff>
    </xdr:from>
    <xdr:to>
      <xdr:col>9</xdr:col>
      <xdr:colOff>666750</xdr:colOff>
      <xdr:row>3</xdr:row>
      <xdr:rowOff>51441</xdr:rowOff>
    </xdr:to>
    <xdr:grpSp>
      <xdr:nvGrpSpPr>
        <xdr:cNvPr id="5" name="Grafika navigácie" descr="&quot;&quot;" title="Grafika navigácie"/>
        <xdr:cNvGrpSpPr>
          <a:grpSpLocks noChangeAspect="1"/>
        </xdr:cNvGrpSpPr>
      </xdr:nvGrpSpPr>
      <xdr:grpSpPr bwMode="auto">
        <a:xfrm>
          <a:off x="0" y="147372"/>
          <a:ext cx="10048875" cy="418419"/>
          <a:chOff x="9" y="-1"/>
          <a:chExt cx="845" cy="45"/>
        </a:xfrm>
      </xdr:grpSpPr>
      <xdr:sp macro="" textlink="">
        <xdr:nvSpPr>
          <xdr:cNvPr id="11" name="Voľná forma 8"/>
          <xdr:cNvSpPr>
            <a:spLocks/>
          </xdr:cNvSpPr>
        </xdr:nvSpPr>
        <xdr:spPr bwMode="auto">
          <a:xfrm>
            <a:off x="44" y="0"/>
            <a:ext cx="281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6" name="Automatický tvar 4"/>
          <xdr:cNvSpPr>
            <a:spLocks noChangeAspect="1" noChangeArrowheads="1" noTextEdit="1"/>
          </xdr:cNvSpPr>
        </xdr:nvSpPr>
        <xdr:spPr bwMode="auto">
          <a:xfrm>
            <a:off x="9" y="0"/>
            <a:ext cx="83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Obdĺžnik 6"/>
          <xdr:cNvSpPr>
            <a:spLocks noChangeArrowheads="1"/>
          </xdr:cNvSpPr>
        </xdr:nvSpPr>
        <xdr:spPr bwMode="auto">
          <a:xfrm>
            <a:off x="9" y="0"/>
            <a:ext cx="845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Voľná forma 9"/>
          <xdr:cNvSpPr>
            <a:spLocks/>
          </xdr:cNvSpPr>
        </xdr:nvSpPr>
        <xdr:spPr bwMode="auto">
          <a:xfrm>
            <a:off x="313" y="-1"/>
            <a:ext cx="13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Obdĺžnik 10"/>
          <xdr:cNvSpPr>
            <a:spLocks noChangeArrowheads="1"/>
          </xdr:cNvSpPr>
        </xdr:nvSpPr>
        <xdr:spPr bwMode="auto">
          <a:xfrm>
            <a:off x="9" y="39"/>
            <a:ext cx="840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8" name="Voľná forma 7"/>
          <xdr:cNvSpPr>
            <a:spLocks/>
          </xdr:cNvSpPr>
        </xdr:nvSpPr>
        <xdr:spPr bwMode="auto">
          <a:xfrm>
            <a:off x="440" y="-1"/>
            <a:ext cx="142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232627</xdr:colOff>
      <xdr:row>0</xdr:row>
      <xdr:rowOff>168494</xdr:rowOff>
    </xdr:from>
    <xdr:to>
      <xdr:col>2</xdr:col>
      <xdr:colOff>1409701</xdr:colOff>
      <xdr:row>3</xdr:row>
      <xdr:rowOff>5912</xdr:rowOff>
    </xdr:to>
    <xdr:sp macro="" textlink="">
      <xdr:nvSpPr>
        <xdr:cNvPr id="12" name="Sledovanie úbytku hmotnosti" descr="Navigačné tlačidlo" title="Sledovanie úbytku hmotnosti">
          <a:hlinkClick xmlns:r="http://schemas.openxmlformats.org/officeDocument/2006/relationships" r:id="rId1" tooltip="Kliknutím zobrazíte tabuľu"/>
        </xdr:cNvPr>
        <xdr:cNvSpPr/>
      </xdr:nvSpPr>
      <xdr:spPr>
        <a:xfrm>
          <a:off x="546952" y="168494"/>
          <a:ext cx="310112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SLEDOVANIE ÚBYTKU HMOTNOSTI</a:t>
          </a:r>
        </a:p>
      </xdr:txBody>
    </xdr:sp>
    <xdr:clientData/>
  </xdr:twoCellAnchor>
  <xdr:twoCellAnchor editAs="oneCell">
    <xdr:from>
      <xdr:col>3</xdr:col>
      <xdr:colOff>2117</xdr:colOff>
      <xdr:row>0</xdr:row>
      <xdr:rowOff>106088</xdr:rowOff>
    </xdr:from>
    <xdr:to>
      <xdr:col>3</xdr:col>
      <xdr:colOff>1428750</xdr:colOff>
      <xdr:row>3</xdr:row>
      <xdr:rowOff>57149</xdr:rowOff>
    </xdr:to>
    <xdr:sp macro="" textlink="">
      <xdr:nvSpPr>
        <xdr:cNvPr id="13" name="Zadávanie údajov" descr="Navigačné tlačidlo" title="Zadávanie údajov">
          <a:hlinkClick xmlns:r="http://schemas.openxmlformats.org/officeDocument/2006/relationships" r:id="rId2" tooltip="Kliknutím zobrazíte hárok Zadávanie údajov"/>
        </xdr:cNvPr>
        <xdr:cNvSpPr/>
      </xdr:nvSpPr>
      <xdr:spPr>
        <a:xfrm>
          <a:off x="3716867" y="106088"/>
          <a:ext cx="1426633" cy="4654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ZADÁVANIE ÚDAJOV</a:t>
          </a:r>
        </a:p>
      </xdr:txBody>
    </xdr:sp>
    <xdr:clientData/>
  </xdr:twoCellAnchor>
  <xdr:twoCellAnchor editAs="oneCell">
    <xdr:from>
      <xdr:col>3</xdr:col>
      <xdr:colOff>1571627</xdr:colOff>
      <xdr:row>0</xdr:row>
      <xdr:rowOff>78827</xdr:rowOff>
    </xdr:from>
    <xdr:to>
      <xdr:col>5</xdr:col>
      <xdr:colOff>19050</xdr:colOff>
      <xdr:row>3</xdr:row>
      <xdr:rowOff>104774</xdr:rowOff>
    </xdr:to>
    <xdr:sp macro="" textlink="">
      <xdr:nvSpPr>
        <xdr:cNvPr id="14" name="Informácia o indexe BMI" descr="Navigačné tlačidlo" title="Informácie o indexe BMI"/>
        <xdr:cNvSpPr/>
      </xdr:nvSpPr>
      <xdr:spPr>
        <a:xfrm>
          <a:off x="5286377" y="78827"/>
          <a:ext cx="1371598" cy="54029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INFORMÁCIE O INDEXE BMI</a:t>
          </a:r>
        </a:p>
      </xdr:txBody>
    </xdr:sp>
    <xdr:clientData/>
  </xdr:twoCellAnchor>
  <xdr:twoCellAnchor>
    <xdr:from>
      <xdr:col>4</xdr:col>
      <xdr:colOff>285749</xdr:colOff>
      <xdr:row>5</xdr:row>
      <xdr:rowOff>193537</xdr:rowOff>
    </xdr:from>
    <xdr:to>
      <xdr:col>10</xdr:col>
      <xdr:colOff>409575</xdr:colOff>
      <xdr:row>9</xdr:row>
      <xdr:rowOff>257174</xdr:rowOff>
    </xdr:to>
    <xdr:grpSp>
      <xdr:nvGrpSpPr>
        <xdr:cNvPr id="17" name="Tip na index BMI" descr="Popis s informáciami o indexe BMI" title="Tvar"/>
        <xdr:cNvGrpSpPr/>
      </xdr:nvGrpSpPr>
      <xdr:grpSpPr>
        <a:xfrm>
          <a:off x="6238874" y="1222237"/>
          <a:ext cx="4238626" cy="1092337"/>
          <a:chOff x="2914649" y="1047750"/>
          <a:chExt cx="4238626" cy="790575"/>
        </a:xfrm>
      </xdr:grpSpPr>
      <xdr:grpSp>
        <xdr:nvGrpSpPr>
          <xdr:cNvPr id="4099" name="Skupina 3"/>
          <xdr:cNvGrpSpPr>
            <a:grpSpLocks noChangeAspect="1"/>
          </xdr:cNvGrpSpPr>
        </xdr:nvGrpSpPr>
        <xdr:grpSpPr bwMode="auto">
          <a:xfrm>
            <a:off x="2933700" y="1181100"/>
            <a:ext cx="276225" cy="171450"/>
            <a:chOff x="348" y="244"/>
            <a:chExt cx="29" cy="18"/>
          </a:xfrm>
        </xdr:grpSpPr>
        <xdr:sp macro="" textlink="">
          <xdr:nvSpPr>
            <xdr:cNvPr id="4102" name="Voľná forma 6"/>
            <xdr:cNvSpPr>
              <a:spLocks noChangeAspect="1"/>
            </xdr:cNvSpPr>
          </xdr:nvSpPr>
          <xdr:spPr bwMode="auto">
            <a:xfrm>
              <a:off x="357" y="250"/>
              <a:ext cx="10" cy="8"/>
            </a:xfrm>
            <a:custGeom>
              <a:avLst/>
              <a:gdLst>
                <a:gd name="T0" fmla="*/ 142 w 809"/>
                <a:gd name="T1" fmla="*/ 0 h 1402"/>
                <a:gd name="T2" fmla="*/ 488 w 809"/>
                <a:gd name="T3" fmla="*/ 0 h 1402"/>
                <a:gd name="T4" fmla="*/ 488 w 809"/>
                <a:gd name="T5" fmla="*/ 307 h 1402"/>
                <a:gd name="T6" fmla="*/ 809 w 809"/>
                <a:gd name="T7" fmla="*/ 307 h 1402"/>
                <a:gd name="T8" fmla="*/ 809 w 809"/>
                <a:gd name="T9" fmla="*/ 541 h 1402"/>
                <a:gd name="T10" fmla="*/ 488 w 809"/>
                <a:gd name="T11" fmla="*/ 541 h 1402"/>
                <a:gd name="T12" fmla="*/ 488 w 809"/>
                <a:gd name="T13" fmla="*/ 922 h 1402"/>
                <a:gd name="T14" fmla="*/ 488 w 809"/>
                <a:gd name="T15" fmla="*/ 957 h 1402"/>
                <a:gd name="T16" fmla="*/ 488 w 809"/>
                <a:gd name="T17" fmla="*/ 991 h 1402"/>
                <a:gd name="T18" fmla="*/ 488 w 809"/>
                <a:gd name="T19" fmla="*/ 1021 h 1402"/>
                <a:gd name="T20" fmla="*/ 490 w 809"/>
                <a:gd name="T21" fmla="*/ 1048 h 1402"/>
                <a:gd name="T22" fmla="*/ 495 w 809"/>
                <a:gd name="T23" fmla="*/ 1073 h 1402"/>
                <a:gd name="T24" fmla="*/ 503 w 809"/>
                <a:gd name="T25" fmla="*/ 1096 h 1402"/>
                <a:gd name="T26" fmla="*/ 515 w 809"/>
                <a:gd name="T27" fmla="*/ 1117 h 1402"/>
                <a:gd name="T28" fmla="*/ 530 w 809"/>
                <a:gd name="T29" fmla="*/ 1134 h 1402"/>
                <a:gd name="T30" fmla="*/ 550 w 809"/>
                <a:gd name="T31" fmla="*/ 1149 h 1402"/>
                <a:gd name="T32" fmla="*/ 569 w 809"/>
                <a:gd name="T33" fmla="*/ 1158 h 1402"/>
                <a:gd name="T34" fmla="*/ 592 w 809"/>
                <a:gd name="T35" fmla="*/ 1164 h 1402"/>
                <a:gd name="T36" fmla="*/ 618 w 809"/>
                <a:gd name="T37" fmla="*/ 1168 h 1402"/>
                <a:gd name="T38" fmla="*/ 649 w 809"/>
                <a:gd name="T39" fmla="*/ 1169 h 1402"/>
                <a:gd name="T40" fmla="*/ 669 w 809"/>
                <a:gd name="T41" fmla="*/ 1168 h 1402"/>
                <a:gd name="T42" fmla="*/ 692 w 809"/>
                <a:gd name="T43" fmla="*/ 1164 h 1402"/>
                <a:gd name="T44" fmla="*/ 719 w 809"/>
                <a:gd name="T45" fmla="*/ 1158 h 1402"/>
                <a:gd name="T46" fmla="*/ 745 w 809"/>
                <a:gd name="T47" fmla="*/ 1150 h 1402"/>
                <a:gd name="T48" fmla="*/ 765 w 809"/>
                <a:gd name="T49" fmla="*/ 1143 h 1402"/>
                <a:gd name="T50" fmla="*/ 779 w 809"/>
                <a:gd name="T51" fmla="*/ 1136 h 1402"/>
                <a:gd name="T52" fmla="*/ 809 w 809"/>
                <a:gd name="T53" fmla="*/ 1136 h 1402"/>
                <a:gd name="T54" fmla="*/ 809 w 809"/>
                <a:gd name="T55" fmla="*/ 1372 h 1402"/>
                <a:gd name="T56" fmla="*/ 751 w 809"/>
                <a:gd name="T57" fmla="*/ 1385 h 1402"/>
                <a:gd name="T58" fmla="*/ 691 w 809"/>
                <a:gd name="T59" fmla="*/ 1394 h 1402"/>
                <a:gd name="T60" fmla="*/ 658 w 809"/>
                <a:gd name="T61" fmla="*/ 1398 h 1402"/>
                <a:gd name="T62" fmla="*/ 622 w 809"/>
                <a:gd name="T63" fmla="*/ 1400 h 1402"/>
                <a:gd name="T64" fmla="*/ 582 w 809"/>
                <a:gd name="T65" fmla="*/ 1402 h 1402"/>
                <a:gd name="T66" fmla="*/ 538 w 809"/>
                <a:gd name="T67" fmla="*/ 1402 h 1402"/>
                <a:gd name="T68" fmla="*/ 484 w 809"/>
                <a:gd name="T69" fmla="*/ 1401 h 1402"/>
                <a:gd name="T70" fmla="*/ 432 w 809"/>
                <a:gd name="T71" fmla="*/ 1396 h 1402"/>
                <a:gd name="T72" fmla="*/ 385 w 809"/>
                <a:gd name="T73" fmla="*/ 1388 h 1402"/>
                <a:gd name="T74" fmla="*/ 343 w 809"/>
                <a:gd name="T75" fmla="*/ 1376 h 1402"/>
                <a:gd name="T76" fmla="*/ 305 w 809"/>
                <a:gd name="T77" fmla="*/ 1361 h 1402"/>
                <a:gd name="T78" fmla="*/ 269 w 809"/>
                <a:gd name="T79" fmla="*/ 1343 h 1402"/>
                <a:gd name="T80" fmla="*/ 239 w 809"/>
                <a:gd name="T81" fmla="*/ 1321 h 1402"/>
                <a:gd name="T82" fmla="*/ 216 w 809"/>
                <a:gd name="T83" fmla="*/ 1298 h 1402"/>
                <a:gd name="T84" fmla="*/ 197 w 809"/>
                <a:gd name="T85" fmla="*/ 1273 h 1402"/>
                <a:gd name="T86" fmla="*/ 180 w 809"/>
                <a:gd name="T87" fmla="*/ 1244 h 1402"/>
                <a:gd name="T88" fmla="*/ 166 w 809"/>
                <a:gd name="T89" fmla="*/ 1211 h 1402"/>
                <a:gd name="T90" fmla="*/ 156 w 809"/>
                <a:gd name="T91" fmla="*/ 1174 h 1402"/>
                <a:gd name="T92" fmla="*/ 148 w 809"/>
                <a:gd name="T93" fmla="*/ 1134 h 1402"/>
                <a:gd name="T94" fmla="*/ 143 w 809"/>
                <a:gd name="T95" fmla="*/ 1090 h 1402"/>
                <a:gd name="T96" fmla="*/ 142 w 809"/>
                <a:gd name="T97" fmla="*/ 1043 h 1402"/>
                <a:gd name="T98" fmla="*/ 142 w 809"/>
                <a:gd name="T99" fmla="*/ 541 h 1402"/>
                <a:gd name="T100" fmla="*/ 0 w 809"/>
                <a:gd name="T101" fmla="*/ 541 h 1402"/>
                <a:gd name="T102" fmla="*/ 0 w 809"/>
                <a:gd name="T103" fmla="*/ 307 h 1402"/>
                <a:gd name="T104" fmla="*/ 142 w 809"/>
                <a:gd name="T105" fmla="*/ 307 h 1402"/>
                <a:gd name="T106" fmla="*/ 142 w 809"/>
                <a:gd name="T107" fmla="*/ 0 h 1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09" h="1402">
                  <a:moveTo>
                    <a:pt x="142" y="0"/>
                  </a:moveTo>
                  <a:lnTo>
                    <a:pt x="488" y="0"/>
                  </a:lnTo>
                  <a:lnTo>
                    <a:pt x="488" y="307"/>
                  </a:lnTo>
                  <a:lnTo>
                    <a:pt x="809" y="307"/>
                  </a:lnTo>
                  <a:lnTo>
                    <a:pt x="809" y="541"/>
                  </a:lnTo>
                  <a:lnTo>
                    <a:pt x="488" y="541"/>
                  </a:lnTo>
                  <a:lnTo>
                    <a:pt x="488" y="922"/>
                  </a:lnTo>
                  <a:lnTo>
                    <a:pt x="488" y="957"/>
                  </a:lnTo>
                  <a:lnTo>
                    <a:pt x="488" y="991"/>
                  </a:lnTo>
                  <a:lnTo>
                    <a:pt x="488" y="1021"/>
                  </a:lnTo>
                  <a:lnTo>
                    <a:pt x="490" y="1048"/>
                  </a:lnTo>
                  <a:lnTo>
                    <a:pt x="495" y="1073"/>
                  </a:lnTo>
                  <a:lnTo>
                    <a:pt x="503" y="1096"/>
                  </a:lnTo>
                  <a:lnTo>
                    <a:pt x="515" y="1117"/>
                  </a:lnTo>
                  <a:lnTo>
                    <a:pt x="530" y="1134"/>
                  </a:lnTo>
                  <a:lnTo>
                    <a:pt x="550" y="1149"/>
                  </a:lnTo>
                  <a:lnTo>
                    <a:pt x="569" y="1158"/>
                  </a:lnTo>
                  <a:lnTo>
                    <a:pt x="592" y="1164"/>
                  </a:lnTo>
                  <a:lnTo>
                    <a:pt x="618" y="1168"/>
                  </a:lnTo>
                  <a:lnTo>
                    <a:pt x="649" y="1169"/>
                  </a:lnTo>
                  <a:lnTo>
                    <a:pt x="669" y="1168"/>
                  </a:lnTo>
                  <a:lnTo>
                    <a:pt x="692" y="1164"/>
                  </a:lnTo>
                  <a:lnTo>
                    <a:pt x="719" y="1158"/>
                  </a:lnTo>
                  <a:lnTo>
                    <a:pt x="745" y="1150"/>
                  </a:lnTo>
                  <a:lnTo>
                    <a:pt x="765" y="1143"/>
                  </a:lnTo>
                  <a:lnTo>
                    <a:pt x="779" y="1136"/>
                  </a:lnTo>
                  <a:lnTo>
                    <a:pt x="809" y="1136"/>
                  </a:lnTo>
                  <a:lnTo>
                    <a:pt x="809" y="1372"/>
                  </a:lnTo>
                  <a:lnTo>
                    <a:pt x="751" y="1385"/>
                  </a:lnTo>
                  <a:lnTo>
                    <a:pt x="691" y="1394"/>
                  </a:lnTo>
                  <a:lnTo>
                    <a:pt x="658" y="1398"/>
                  </a:lnTo>
                  <a:lnTo>
                    <a:pt x="622" y="1400"/>
                  </a:lnTo>
                  <a:lnTo>
                    <a:pt x="582" y="1402"/>
                  </a:lnTo>
                  <a:lnTo>
                    <a:pt x="538" y="1402"/>
                  </a:lnTo>
                  <a:lnTo>
                    <a:pt x="484" y="1401"/>
                  </a:lnTo>
                  <a:lnTo>
                    <a:pt x="432" y="1396"/>
                  </a:lnTo>
                  <a:lnTo>
                    <a:pt x="385" y="1388"/>
                  </a:lnTo>
                  <a:lnTo>
                    <a:pt x="343" y="1376"/>
                  </a:lnTo>
                  <a:lnTo>
                    <a:pt x="305" y="1361"/>
                  </a:lnTo>
                  <a:lnTo>
                    <a:pt x="269" y="1343"/>
                  </a:lnTo>
                  <a:lnTo>
                    <a:pt x="239" y="1321"/>
                  </a:lnTo>
                  <a:lnTo>
                    <a:pt x="216" y="1298"/>
                  </a:lnTo>
                  <a:lnTo>
                    <a:pt x="197" y="1273"/>
                  </a:lnTo>
                  <a:lnTo>
                    <a:pt x="180" y="1244"/>
                  </a:lnTo>
                  <a:lnTo>
                    <a:pt x="166" y="1211"/>
                  </a:lnTo>
                  <a:lnTo>
                    <a:pt x="156" y="1174"/>
                  </a:lnTo>
                  <a:lnTo>
                    <a:pt x="148" y="1134"/>
                  </a:lnTo>
                  <a:lnTo>
                    <a:pt x="143" y="1090"/>
                  </a:lnTo>
                  <a:lnTo>
                    <a:pt x="142" y="1043"/>
                  </a:lnTo>
                  <a:lnTo>
                    <a:pt x="142" y="541"/>
                  </a:lnTo>
                  <a:lnTo>
                    <a:pt x="0" y="541"/>
                  </a:lnTo>
                  <a:lnTo>
                    <a:pt x="0" y="307"/>
                  </a:lnTo>
                  <a:lnTo>
                    <a:pt x="142" y="307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4101" name="Voľná forma 5"/>
            <xdr:cNvSpPr>
              <a:spLocks noChangeAspect="1" noEditPoints="1"/>
            </xdr:cNvSpPr>
          </xdr:nvSpPr>
          <xdr:spPr bwMode="auto">
            <a:xfrm>
              <a:off x="348" y="244"/>
              <a:ext cx="29" cy="18"/>
            </a:xfrm>
            <a:custGeom>
              <a:avLst/>
              <a:gdLst>
                <a:gd name="T0" fmla="*/ 1304 w 3110"/>
                <a:gd name="T1" fmla="*/ 436 h 3110"/>
                <a:gd name="T2" fmla="*/ 999 w 3110"/>
                <a:gd name="T3" fmla="*/ 552 h 3110"/>
                <a:gd name="T4" fmla="*/ 743 w 3110"/>
                <a:gd name="T5" fmla="*/ 745 h 3110"/>
                <a:gd name="T6" fmla="*/ 551 w 3110"/>
                <a:gd name="T7" fmla="*/ 1000 h 3110"/>
                <a:gd name="T8" fmla="*/ 436 w 3110"/>
                <a:gd name="T9" fmla="*/ 1304 h 3110"/>
                <a:gd name="T10" fmla="*/ 410 w 3110"/>
                <a:gd name="T11" fmla="*/ 1641 h 3110"/>
                <a:gd name="T12" fmla="*/ 483 w 3110"/>
                <a:gd name="T13" fmla="*/ 1964 h 3110"/>
                <a:gd name="T14" fmla="*/ 639 w 3110"/>
                <a:gd name="T15" fmla="*/ 2246 h 3110"/>
                <a:gd name="T16" fmla="*/ 864 w 3110"/>
                <a:gd name="T17" fmla="*/ 2471 h 3110"/>
                <a:gd name="T18" fmla="*/ 1146 w 3110"/>
                <a:gd name="T19" fmla="*/ 2627 h 3110"/>
                <a:gd name="T20" fmla="*/ 1469 w 3110"/>
                <a:gd name="T21" fmla="*/ 2700 h 3110"/>
                <a:gd name="T22" fmla="*/ 1806 w 3110"/>
                <a:gd name="T23" fmla="*/ 2675 h 3110"/>
                <a:gd name="T24" fmla="*/ 2110 w 3110"/>
                <a:gd name="T25" fmla="*/ 2559 h 3110"/>
                <a:gd name="T26" fmla="*/ 2365 w 3110"/>
                <a:gd name="T27" fmla="*/ 2367 h 3110"/>
                <a:gd name="T28" fmla="*/ 2558 w 3110"/>
                <a:gd name="T29" fmla="*/ 2111 h 3110"/>
                <a:gd name="T30" fmla="*/ 2674 w 3110"/>
                <a:gd name="T31" fmla="*/ 1806 h 3110"/>
                <a:gd name="T32" fmla="*/ 2699 w 3110"/>
                <a:gd name="T33" fmla="*/ 1470 h 3110"/>
                <a:gd name="T34" fmla="*/ 2627 w 3110"/>
                <a:gd name="T35" fmla="*/ 1147 h 3110"/>
                <a:gd name="T36" fmla="*/ 2471 w 3110"/>
                <a:gd name="T37" fmla="*/ 865 h 3110"/>
                <a:gd name="T38" fmla="*/ 2245 w 3110"/>
                <a:gd name="T39" fmla="*/ 639 h 3110"/>
                <a:gd name="T40" fmla="*/ 1963 w 3110"/>
                <a:gd name="T41" fmla="*/ 483 h 3110"/>
                <a:gd name="T42" fmla="*/ 1640 w 3110"/>
                <a:gd name="T43" fmla="*/ 411 h 3110"/>
                <a:gd name="T44" fmla="*/ 1750 w 3110"/>
                <a:gd name="T45" fmla="*/ 12 h 3110"/>
                <a:gd name="T46" fmla="*/ 2117 w 3110"/>
                <a:gd name="T47" fmla="*/ 105 h 3110"/>
                <a:gd name="T48" fmla="*/ 2443 w 3110"/>
                <a:gd name="T49" fmla="*/ 279 h 3110"/>
                <a:gd name="T50" fmla="*/ 2717 w 3110"/>
                <a:gd name="T51" fmla="*/ 522 h 3110"/>
                <a:gd name="T52" fmla="*/ 2928 w 3110"/>
                <a:gd name="T53" fmla="*/ 824 h 3110"/>
                <a:gd name="T54" fmla="*/ 3062 w 3110"/>
                <a:gd name="T55" fmla="*/ 1172 h 3110"/>
                <a:gd name="T56" fmla="*/ 3110 w 3110"/>
                <a:gd name="T57" fmla="*/ 1556 h 3110"/>
                <a:gd name="T58" fmla="*/ 3062 w 3110"/>
                <a:gd name="T59" fmla="*/ 1938 h 3110"/>
                <a:gd name="T60" fmla="*/ 2928 w 3110"/>
                <a:gd name="T61" fmla="*/ 2286 h 3110"/>
                <a:gd name="T62" fmla="*/ 2717 w 3110"/>
                <a:gd name="T63" fmla="*/ 2588 h 3110"/>
                <a:gd name="T64" fmla="*/ 2443 w 3110"/>
                <a:gd name="T65" fmla="*/ 2831 h 3110"/>
                <a:gd name="T66" fmla="*/ 2117 w 3110"/>
                <a:gd name="T67" fmla="*/ 3005 h 3110"/>
                <a:gd name="T68" fmla="*/ 1750 w 3110"/>
                <a:gd name="T69" fmla="*/ 3098 h 3110"/>
                <a:gd name="T70" fmla="*/ 1360 w 3110"/>
                <a:gd name="T71" fmla="*/ 3098 h 3110"/>
                <a:gd name="T72" fmla="*/ 993 w 3110"/>
                <a:gd name="T73" fmla="*/ 3005 h 3110"/>
                <a:gd name="T74" fmla="*/ 666 w 3110"/>
                <a:gd name="T75" fmla="*/ 2831 h 3110"/>
                <a:gd name="T76" fmla="*/ 392 w 3110"/>
                <a:gd name="T77" fmla="*/ 2588 h 3110"/>
                <a:gd name="T78" fmla="*/ 182 w 3110"/>
                <a:gd name="T79" fmla="*/ 2286 h 3110"/>
                <a:gd name="T80" fmla="*/ 47 w 3110"/>
                <a:gd name="T81" fmla="*/ 1938 h 3110"/>
                <a:gd name="T82" fmla="*/ 0 w 3110"/>
                <a:gd name="T83" fmla="*/ 1556 h 3110"/>
                <a:gd name="T84" fmla="*/ 47 w 3110"/>
                <a:gd name="T85" fmla="*/ 1172 h 3110"/>
                <a:gd name="T86" fmla="*/ 182 w 3110"/>
                <a:gd name="T87" fmla="*/ 824 h 3110"/>
                <a:gd name="T88" fmla="*/ 392 w 3110"/>
                <a:gd name="T89" fmla="*/ 522 h 3110"/>
                <a:gd name="T90" fmla="*/ 666 w 3110"/>
                <a:gd name="T91" fmla="*/ 279 h 3110"/>
                <a:gd name="T92" fmla="*/ 993 w 3110"/>
                <a:gd name="T93" fmla="*/ 105 h 3110"/>
                <a:gd name="T94" fmla="*/ 1360 w 3110"/>
                <a:gd name="T95" fmla="*/ 12 h 3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110" h="3110">
                  <a:moveTo>
                    <a:pt x="1554" y="408"/>
                  </a:moveTo>
                  <a:lnTo>
                    <a:pt x="1469" y="411"/>
                  </a:lnTo>
                  <a:lnTo>
                    <a:pt x="1385" y="421"/>
                  </a:lnTo>
                  <a:lnTo>
                    <a:pt x="1304" y="436"/>
                  </a:lnTo>
                  <a:lnTo>
                    <a:pt x="1223" y="457"/>
                  </a:lnTo>
                  <a:lnTo>
                    <a:pt x="1146" y="483"/>
                  </a:lnTo>
                  <a:lnTo>
                    <a:pt x="1071" y="515"/>
                  </a:lnTo>
                  <a:lnTo>
                    <a:pt x="999" y="552"/>
                  </a:lnTo>
                  <a:lnTo>
                    <a:pt x="931" y="593"/>
                  </a:lnTo>
                  <a:lnTo>
                    <a:pt x="864" y="639"/>
                  </a:lnTo>
                  <a:lnTo>
                    <a:pt x="803" y="689"/>
                  </a:lnTo>
                  <a:lnTo>
                    <a:pt x="743" y="745"/>
                  </a:lnTo>
                  <a:lnTo>
                    <a:pt x="689" y="803"/>
                  </a:lnTo>
                  <a:lnTo>
                    <a:pt x="639" y="865"/>
                  </a:lnTo>
                  <a:lnTo>
                    <a:pt x="593" y="931"/>
                  </a:lnTo>
                  <a:lnTo>
                    <a:pt x="551" y="1000"/>
                  </a:lnTo>
                  <a:lnTo>
                    <a:pt x="514" y="1072"/>
                  </a:lnTo>
                  <a:lnTo>
                    <a:pt x="483" y="1147"/>
                  </a:lnTo>
                  <a:lnTo>
                    <a:pt x="456" y="1225"/>
                  </a:lnTo>
                  <a:lnTo>
                    <a:pt x="436" y="1304"/>
                  </a:lnTo>
                  <a:lnTo>
                    <a:pt x="420" y="1386"/>
                  </a:lnTo>
                  <a:lnTo>
                    <a:pt x="410" y="1470"/>
                  </a:lnTo>
                  <a:lnTo>
                    <a:pt x="407" y="1556"/>
                  </a:lnTo>
                  <a:lnTo>
                    <a:pt x="410" y="1641"/>
                  </a:lnTo>
                  <a:lnTo>
                    <a:pt x="420" y="1725"/>
                  </a:lnTo>
                  <a:lnTo>
                    <a:pt x="436" y="1806"/>
                  </a:lnTo>
                  <a:lnTo>
                    <a:pt x="456" y="1887"/>
                  </a:lnTo>
                  <a:lnTo>
                    <a:pt x="483" y="1964"/>
                  </a:lnTo>
                  <a:lnTo>
                    <a:pt x="514" y="2039"/>
                  </a:lnTo>
                  <a:lnTo>
                    <a:pt x="551" y="2111"/>
                  </a:lnTo>
                  <a:lnTo>
                    <a:pt x="593" y="2179"/>
                  </a:lnTo>
                  <a:lnTo>
                    <a:pt x="639" y="2246"/>
                  </a:lnTo>
                  <a:lnTo>
                    <a:pt x="689" y="2308"/>
                  </a:lnTo>
                  <a:lnTo>
                    <a:pt x="743" y="2367"/>
                  </a:lnTo>
                  <a:lnTo>
                    <a:pt x="803" y="2421"/>
                  </a:lnTo>
                  <a:lnTo>
                    <a:pt x="864" y="2471"/>
                  </a:lnTo>
                  <a:lnTo>
                    <a:pt x="931" y="2517"/>
                  </a:lnTo>
                  <a:lnTo>
                    <a:pt x="999" y="2559"/>
                  </a:lnTo>
                  <a:lnTo>
                    <a:pt x="1071" y="2596"/>
                  </a:lnTo>
                  <a:lnTo>
                    <a:pt x="1146" y="2627"/>
                  </a:lnTo>
                  <a:lnTo>
                    <a:pt x="1223" y="2654"/>
                  </a:lnTo>
                  <a:lnTo>
                    <a:pt x="1304" y="2675"/>
                  </a:lnTo>
                  <a:lnTo>
                    <a:pt x="1385" y="2690"/>
                  </a:lnTo>
                  <a:lnTo>
                    <a:pt x="1469" y="2700"/>
                  </a:lnTo>
                  <a:lnTo>
                    <a:pt x="1554" y="2703"/>
                  </a:lnTo>
                  <a:lnTo>
                    <a:pt x="1640" y="2700"/>
                  </a:lnTo>
                  <a:lnTo>
                    <a:pt x="1724" y="2690"/>
                  </a:lnTo>
                  <a:lnTo>
                    <a:pt x="1806" y="2675"/>
                  </a:lnTo>
                  <a:lnTo>
                    <a:pt x="1885" y="2654"/>
                  </a:lnTo>
                  <a:lnTo>
                    <a:pt x="1963" y="2627"/>
                  </a:lnTo>
                  <a:lnTo>
                    <a:pt x="2038" y="2596"/>
                  </a:lnTo>
                  <a:lnTo>
                    <a:pt x="2110" y="2559"/>
                  </a:lnTo>
                  <a:lnTo>
                    <a:pt x="2179" y="2517"/>
                  </a:lnTo>
                  <a:lnTo>
                    <a:pt x="2245" y="2471"/>
                  </a:lnTo>
                  <a:lnTo>
                    <a:pt x="2307" y="2421"/>
                  </a:lnTo>
                  <a:lnTo>
                    <a:pt x="2365" y="2367"/>
                  </a:lnTo>
                  <a:lnTo>
                    <a:pt x="2421" y="2308"/>
                  </a:lnTo>
                  <a:lnTo>
                    <a:pt x="2471" y="2246"/>
                  </a:lnTo>
                  <a:lnTo>
                    <a:pt x="2517" y="2179"/>
                  </a:lnTo>
                  <a:lnTo>
                    <a:pt x="2558" y="2111"/>
                  </a:lnTo>
                  <a:lnTo>
                    <a:pt x="2596" y="2039"/>
                  </a:lnTo>
                  <a:lnTo>
                    <a:pt x="2627" y="1964"/>
                  </a:lnTo>
                  <a:lnTo>
                    <a:pt x="2653" y="1887"/>
                  </a:lnTo>
                  <a:lnTo>
                    <a:pt x="2674" y="1806"/>
                  </a:lnTo>
                  <a:lnTo>
                    <a:pt x="2689" y="1725"/>
                  </a:lnTo>
                  <a:lnTo>
                    <a:pt x="2699" y="1641"/>
                  </a:lnTo>
                  <a:lnTo>
                    <a:pt x="2702" y="1556"/>
                  </a:lnTo>
                  <a:lnTo>
                    <a:pt x="2699" y="1470"/>
                  </a:lnTo>
                  <a:lnTo>
                    <a:pt x="2689" y="1386"/>
                  </a:lnTo>
                  <a:lnTo>
                    <a:pt x="2674" y="1304"/>
                  </a:lnTo>
                  <a:lnTo>
                    <a:pt x="2653" y="1225"/>
                  </a:lnTo>
                  <a:lnTo>
                    <a:pt x="2627" y="1147"/>
                  </a:lnTo>
                  <a:lnTo>
                    <a:pt x="2596" y="1072"/>
                  </a:lnTo>
                  <a:lnTo>
                    <a:pt x="2558" y="1000"/>
                  </a:lnTo>
                  <a:lnTo>
                    <a:pt x="2517" y="931"/>
                  </a:lnTo>
                  <a:lnTo>
                    <a:pt x="2471" y="865"/>
                  </a:lnTo>
                  <a:lnTo>
                    <a:pt x="2421" y="803"/>
                  </a:lnTo>
                  <a:lnTo>
                    <a:pt x="2365" y="745"/>
                  </a:lnTo>
                  <a:lnTo>
                    <a:pt x="2307" y="689"/>
                  </a:lnTo>
                  <a:lnTo>
                    <a:pt x="2245" y="639"/>
                  </a:lnTo>
                  <a:lnTo>
                    <a:pt x="2179" y="593"/>
                  </a:lnTo>
                  <a:lnTo>
                    <a:pt x="2110" y="552"/>
                  </a:lnTo>
                  <a:lnTo>
                    <a:pt x="2038" y="515"/>
                  </a:lnTo>
                  <a:lnTo>
                    <a:pt x="1963" y="483"/>
                  </a:lnTo>
                  <a:lnTo>
                    <a:pt x="1885" y="457"/>
                  </a:lnTo>
                  <a:lnTo>
                    <a:pt x="1806" y="436"/>
                  </a:lnTo>
                  <a:lnTo>
                    <a:pt x="1724" y="421"/>
                  </a:lnTo>
                  <a:lnTo>
                    <a:pt x="1640" y="411"/>
                  </a:lnTo>
                  <a:lnTo>
                    <a:pt x="1554" y="408"/>
                  </a:lnTo>
                  <a:close/>
                  <a:moveTo>
                    <a:pt x="1554" y="0"/>
                  </a:moveTo>
                  <a:lnTo>
                    <a:pt x="1653" y="3"/>
                  </a:lnTo>
                  <a:lnTo>
                    <a:pt x="1750" y="12"/>
                  </a:lnTo>
                  <a:lnTo>
                    <a:pt x="1845" y="27"/>
                  </a:lnTo>
                  <a:lnTo>
                    <a:pt x="1938" y="49"/>
                  </a:lnTo>
                  <a:lnTo>
                    <a:pt x="2028" y="74"/>
                  </a:lnTo>
                  <a:lnTo>
                    <a:pt x="2117" y="105"/>
                  </a:lnTo>
                  <a:lnTo>
                    <a:pt x="2202" y="141"/>
                  </a:lnTo>
                  <a:lnTo>
                    <a:pt x="2286" y="182"/>
                  </a:lnTo>
                  <a:lnTo>
                    <a:pt x="2366" y="229"/>
                  </a:lnTo>
                  <a:lnTo>
                    <a:pt x="2443" y="279"/>
                  </a:lnTo>
                  <a:lnTo>
                    <a:pt x="2517" y="334"/>
                  </a:lnTo>
                  <a:lnTo>
                    <a:pt x="2588" y="393"/>
                  </a:lnTo>
                  <a:lnTo>
                    <a:pt x="2654" y="456"/>
                  </a:lnTo>
                  <a:lnTo>
                    <a:pt x="2717" y="522"/>
                  </a:lnTo>
                  <a:lnTo>
                    <a:pt x="2776" y="593"/>
                  </a:lnTo>
                  <a:lnTo>
                    <a:pt x="2831" y="667"/>
                  </a:lnTo>
                  <a:lnTo>
                    <a:pt x="2881" y="745"/>
                  </a:lnTo>
                  <a:lnTo>
                    <a:pt x="2928" y="824"/>
                  </a:lnTo>
                  <a:lnTo>
                    <a:pt x="2969" y="908"/>
                  </a:lnTo>
                  <a:lnTo>
                    <a:pt x="3005" y="993"/>
                  </a:lnTo>
                  <a:lnTo>
                    <a:pt x="3036" y="1082"/>
                  </a:lnTo>
                  <a:lnTo>
                    <a:pt x="3062" y="1172"/>
                  </a:lnTo>
                  <a:lnTo>
                    <a:pt x="3083" y="1266"/>
                  </a:lnTo>
                  <a:lnTo>
                    <a:pt x="3098" y="1360"/>
                  </a:lnTo>
                  <a:lnTo>
                    <a:pt x="3107" y="1457"/>
                  </a:lnTo>
                  <a:lnTo>
                    <a:pt x="3110" y="1556"/>
                  </a:lnTo>
                  <a:lnTo>
                    <a:pt x="3107" y="1653"/>
                  </a:lnTo>
                  <a:lnTo>
                    <a:pt x="3098" y="1751"/>
                  </a:lnTo>
                  <a:lnTo>
                    <a:pt x="3083" y="1845"/>
                  </a:lnTo>
                  <a:lnTo>
                    <a:pt x="3062" y="1938"/>
                  </a:lnTo>
                  <a:lnTo>
                    <a:pt x="3036" y="2028"/>
                  </a:lnTo>
                  <a:lnTo>
                    <a:pt x="3005" y="2117"/>
                  </a:lnTo>
                  <a:lnTo>
                    <a:pt x="2969" y="2204"/>
                  </a:lnTo>
                  <a:lnTo>
                    <a:pt x="2928" y="2286"/>
                  </a:lnTo>
                  <a:lnTo>
                    <a:pt x="2881" y="2367"/>
                  </a:lnTo>
                  <a:lnTo>
                    <a:pt x="2831" y="2444"/>
                  </a:lnTo>
                  <a:lnTo>
                    <a:pt x="2776" y="2517"/>
                  </a:lnTo>
                  <a:lnTo>
                    <a:pt x="2717" y="2588"/>
                  </a:lnTo>
                  <a:lnTo>
                    <a:pt x="2654" y="2654"/>
                  </a:lnTo>
                  <a:lnTo>
                    <a:pt x="2588" y="2718"/>
                  </a:lnTo>
                  <a:lnTo>
                    <a:pt x="2517" y="2777"/>
                  </a:lnTo>
                  <a:lnTo>
                    <a:pt x="2443" y="2831"/>
                  </a:lnTo>
                  <a:lnTo>
                    <a:pt x="2366" y="2882"/>
                  </a:lnTo>
                  <a:lnTo>
                    <a:pt x="2286" y="2928"/>
                  </a:lnTo>
                  <a:lnTo>
                    <a:pt x="2202" y="2969"/>
                  </a:lnTo>
                  <a:lnTo>
                    <a:pt x="2117" y="3005"/>
                  </a:lnTo>
                  <a:lnTo>
                    <a:pt x="2028" y="3037"/>
                  </a:lnTo>
                  <a:lnTo>
                    <a:pt x="1938" y="3063"/>
                  </a:lnTo>
                  <a:lnTo>
                    <a:pt x="1845" y="3083"/>
                  </a:lnTo>
                  <a:lnTo>
                    <a:pt x="1750" y="3098"/>
                  </a:lnTo>
                  <a:lnTo>
                    <a:pt x="1653" y="3107"/>
                  </a:lnTo>
                  <a:lnTo>
                    <a:pt x="1554" y="3110"/>
                  </a:lnTo>
                  <a:lnTo>
                    <a:pt x="1457" y="3107"/>
                  </a:lnTo>
                  <a:lnTo>
                    <a:pt x="1360" y="3098"/>
                  </a:lnTo>
                  <a:lnTo>
                    <a:pt x="1265" y="3083"/>
                  </a:lnTo>
                  <a:lnTo>
                    <a:pt x="1172" y="3063"/>
                  </a:lnTo>
                  <a:lnTo>
                    <a:pt x="1082" y="3037"/>
                  </a:lnTo>
                  <a:lnTo>
                    <a:pt x="993" y="3005"/>
                  </a:lnTo>
                  <a:lnTo>
                    <a:pt x="906" y="2969"/>
                  </a:lnTo>
                  <a:lnTo>
                    <a:pt x="824" y="2928"/>
                  </a:lnTo>
                  <a:lnTo>
                    <a:pt x="743" y="2882"/>
                  </a:lnTo>
                  <a:lnTo>
                    <a:pt x="666" y="2831"/>
                  </a:lnTo>
                  <a:lnTo>
                    <a:pt x="593" y="2777"/>
                  </a:lnTo>
                  <a:lnTo>
                    <a:pt x="522" y="2718"/>
                  </a:lnTo>
                  <a:lnTo>
                    <a:pt x="456" y="2654"/>
                  </a:lnTo>
                  <a:lnTo>
                    <a:pt x="392" y="2588"/>
                  </a:lnTo>
                  <a:lnTo>
                    <a:pt x="333" y="2517"/>
                  </a:lnTo>
                  <a:lnTo>
                    <a:pt x="279" y="2444"/>
                  </a:lnTo>
                  <a:lnTo>
                    <a:pt x="228" y="2367"/>
                  </a:lnTo>
                  <a:lnTo>
                    <a:pt x="182" y="2286"/>
                  </a:lnTo>
                  <a:lnTo>
                    <a:pt x="141" y="2204"/>
                  </a:lnTo>
                  <a:lnTo>
                    <a:pt x="105" y="2117"/>
                  </a:lnTo>
                  <a:lnTo>
                    <a:pt x="73" y="2028"/>
                  </a:lnTo>
                  <a:lnTo>
                    <a:pt x="47" y="1938"/>
                  </a:lnTo>
                  <a:lnTo>
                    <a:pt x="27" y="1845"/>
                  </a:lnTo>
                  <a:lnTo>
                    <a:pt x="12" y="1751"/>
                  </a:lnTo>
                  <a:lnTo>
                    <a:pt x="3" y="1653"/>
                  </a:lnTo>
                  <a:lnTo>
                    <a:pt x="0" y="1556"/>
                  </a:lnTo>
                  <a:lnTo>
                    <a:pt x="3" y="1457"/>
                  </a:lnTo>
                  <a:lnTo>
                    <a:pt x="12" y="1360"/>
                  </a:lnTo>
                  <a:lnTo>
                    <a:pt x="27" y="1266"/>
                  </a:lnTo>
                  <a:lnTo>
                    <a:pt x="47" y="1172"/>
                  </a:lnTo>
                  <a:lnTo>
                    <a:pt x="73" y="1082"/>
                  </a:lnTo>
                  <a:lnTo>
                    <a:pt x="105" y="993"/>
                  </a:lnTo>
                  <a:lnTo>
                    <a:pt x="141" y="908"/>
                  </a:lnTo>
                  <a:lnTo>
                    <a:pt x="182" y="824"/>
                  </a:lnTo>
                  <a:lnTo>
                    <a:pt x="228" y="745"/>
                  </a:lnTo>
                  <a:lnTo>
                    <a:pt x="279" y="667"/>
                  </a:lnTo>
                  <a:lnTo>
                    <a:pt x="333" y="593"/>
                  </a:lnTo>
                  <a:lnTo>
                    <a:pt x="392" y="522"/>
                  </a:lnTo>
                  <a:lnTo>
                    <a:pt x="456" y="456"/>
                  </a:lnTo>
                  <a:lnTo>
                    <a:pt x="522" y="393"/>
                  </a:lnTo>
                  <a:lnTo>
                    <a:pt x="593" y="334"/>
                  </a:lnTo>
                  <a:lnTo>
                    <a:pt x="666" y="279"/>
                  </a:lnTo>
                  <a:lnTo>
                    <a:pt x="743" y="229"/>
                  </a:lnTo>
                  <a:lnTo>
                    <a:pt x="824" y="182"/>
                  </a:lnTo>
                  <a:lnTo>
                    <a:pt x="906" y="141"/>
                  </a:lnTo>
                  <a:lnTo>
                    <a:pt x="993" y="105"/>
                  </a:lnTo>
                  <a:lnTo>
                    <a:pt x="1082" y="74"/>
                  </a:lnTo>
                  <a:lnTo>
                    <a:pt x="1172" y="49"/>
                  </a:lnTo>
                  <a:lnTo>
                    <a:pt x="1265" y="27"/>
                  </a:lnTo>
                  <a:lnTo>
                    <a:pt x="1360" y="12"/>
                  </a:lnTo>
                  <a:lnTo>
                    <a:pt x="1457" y="3"/>
                  </a:lnTo>
                  <a:lnTo>
                    <a:pt x="1554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6" name="Obdĺžniková bublina 15"/>
          <xdr:cNvSpPr/>
        </xdr:nvSpPr>
        <xdr:spPr>
          <a:xfrm>
            <a:off x="2914649" y="1047750"/>
            <a:ext cx="4238626" cy="790575"/>
          </a:xfrm>
          <a:prstGeom prst="wedgeRectCallout">
            <a:avLst>
              <a:gd name="adj1" fmla="val -52279"/>
              <a:gd name="adj2" fmla="val -21837"/>
            </a:avLst>
          </a:prstGeom>
          <a:noFill/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 anchorCtr="0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+mn-lt"/>
              </a:rPr>
              <a:t>Index BMI: Index telesnej hmotnosti (Body Mass Index) je meranie telesného tuku na základe výšky a hmotnosti, ktoré sa vo všeobecnosti využíva u dospelých mužov i žien. Je to jediný spôsob, ako vypočítať telesnú hmotnosť bez zohľadnenia typu a stavby tela, aktuálneho zdravotného stavu, spôsobu stravovania alebo cvičenia. Meranie je iba informačné. </a:t>
            </a:r>
            <a:endParaRPr kumimoji="0" lang="en-US" sz="800" b="0" i="0" u="none" strike="noStrike" kern="0" cap="none" spc="20" normalizeH="0" baseline="0" noProof="0">
              <a:ln>
                <a:noFill/>
              </a:ln>
              <a:solidFill>
                <a:srgbClr val="47B0B8"/>
              </a:solidFill>
              <a:effectLst/>
              <a:uLnTx/>
              <a:uFillTx/>
              <a:latin typeface="+mn-lt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údaje" displayName="údaje" ref="B6:M21" totalsRowDxfId="5">
  <autoFilter ref="B6:M21"/>
  <tableColumns count="12">
    <tableColumn id="1" name="DÁTUM" totalsRowLabel="Celkom" dataDxfId="4"/>
    <tableColumn id="2" name="HMOTNOSŤ" dataDxfId="3"/>
    <tableColumn id="3" name="SPÁLENÉ KALÓRIE" dataDxfId="2"/>
    <tableColumn id="4" name="PROTEÍN"/>
    <tableColumn id="5" name="UHĽOVODÍKY"/>
    <tableColumn id="6" name="TUKY"/>
    <tableColumn id="7" name="CUKRY"/>
    <tableColumn id="8" name="VODA (L)"/>
    <tableColumn id="9" name="SYSTOLICKÝ TK"/>
    <tableColumn id="10" name="DIASTOLICKÝ TK"/>
    <tableColumn id="11" name="PULZ V KĽUDE"/>
    <tableColumn id="12" name="FREKVENCIA DÝCHANIA" totalsRowFunction="sum"/>
  </tableColumns>
  <tableStyleInfo name="Sledovanie úbytku hmotnosti" showFirstColumn="0" showLastColumn="0" showRowStripes="1" showColumnStripes="0"/>
  <extLst>
    <ext xmlns:x14="http://schemas.microsoft.com/office/spreadsheetml/2009/9/main" uri="{504A1905-F514-4f6f-8877-14C23A59335A}">
      <x14:table altText="Tabuľka" altTextSummary="Údaje zadajte do tejto tabuľky"/>
    </ext>
  </extLst>
</table>
</file>

<file path=xl/tables/table2.xml><?xml version="1.0" encoding="utf-8"?>
<table xmlns="http://schemas.openxmlformats.org/spreadsheetml/2006/main" id="2" name="InformácieOIndexeBMI" displayName="InformácieOIndexeBMI" ref="B6:D12" totalsRowShown="0">
  <autoFilter ref="B6:D12"/>
  <tableColumns count="3">
    <tableColumn id="1" name="KATEGÓRIA INDEXU BMI"/>
    <tableColumn id="2" name="DOLNÁ HRANIČNÁ HODNOTA" dataDxfId="1"/>
    <tableColumn id="3" name="HORNÁ HRANIČNÁ HODNOTA" dataDxfId="0"/>
  </tableColumns>
  <tableStyleInfo name="Sledovanie úbytku hmotnosti" showFirstColumn="0" showLastColumn="0" showRowStripes="1" showColumnStripes="0"/>
  <extLst>
    <ext xmlns:x14="http://schemas.microsoft.com/office/spreadsheetml/2009/9/main" uri="{504A1905-F514-4f6f-8877-14C23A59335A}">
      <x14:table altText="Tabuľka BMI" altTextSummary="Vypočíta rôzne kategórie indexu BMI, napríklad triedy podváhy, normálnej hmotnosti, nadváhy a obezity spolu s hornou a dolnou hraničnou hodnotou pre každú kategóriu."/>
    </ext>
  </extLst>
</table>
</file>

<file path=xl/theme/theme1.xml><?xml version="1.0" encoding="utf-8"?>
<a:theme xmlns:a="http://schemas.openxmlformats.org/drawingml/2006/main" name="Spring">
  <a:themeElements>
    <a:clrScheme name="Sledovanie úbytku hmotnosti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Sledovanie úbytku hmotnosti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42"/>
  <sheetViews>
    <sheetView showGridLines="0" tabSelected="1" zoomScaleNormal="100" workbookViewId="0"/>
  </sheetViews>
  <sheetFormatPr defaultRowHeight="12.75" x14ac:dyDescent="0.2"/>
  <cols>
    <col min="1" max="1" width="4.125" customWidth="1"/>
    <col min="2" max="2" width="19.875" customWidth="1"/>
    <col min="3" max="3" width="19.625" bestFit="1" customWidth="1"/>
    <col min="4" max="4" width="8.875" customWidth="1"/>
    <col min="5" max="5" width="10.625" customWidth="1"/>
    <col min="6" max="6" width="8.875" customWidth="1"/>
    <col min="8" max="8" width="7.25" customWidth="1"/>
    <col min="9" max="9" width="8.5" customWidth="1"/>
    <col min="10" max="11" width="10.25" customWidth="1"/>
  </cols>
  <sheetData>
    <row r="1" spans="2:11" s="6" customFormat="1" ht="13.5" customHeight="1" x14ac:dyDescent="0.2"/>
    <row r="2" spans="2:11" s="6" customFormat="1" ht="13.5" customHeight="1" x14ac:dyDescent="0.2"/>
    <row r="3" spans="2:11" s="6" customFormat="1" ht="13.5" customHeight="1" x14ac:dyDescent="0.2"/>
    <row r="5" spans="2:11" ht="21" customHeight="1" thickBot="1" x14ac:dyDescent="0.25">
      <c r="B5" s="39" t="s">
        <v>32</v>
      </c>
      <c r="C5" s="39"/>
      <c r="D5" s="39"/>
      <c r="E5" s="39"/>
      <c r="F5" s="20"/>
      <c r="G5" s="32" t="s">
        <v>25</v>
      </c>
      <c r="H5" s="32"/>
      <c r="I5" s="32"/>
      <c r="J5" s="31"/>
      <c r="K5" s="31"/>
    </row>
    <row r="6" spans="2:11" ht="13.5" customHeight="1" thickTop="1" x14ac:dyDescent="0.2">
      <c r="J6" s="36">
        <f>PercentuálnyPodiel</f>
        <v>0.37878787878787873</v>
      </c>
      <c r="K6" s="36"/>
    </row>
    <row r="7" spans="2:11" ht="16.5" customHeight="1" x14ac:dyDescent="0.2">
      <c r="B7" s="16" t="s">
        <v>26</v>
      </c>
      <c r="C7" s="25" t="s">
        <v>27</v>
      </c>
      <c r="D7" s="46" t="s">
        <v>28</v>
      </c>
      <c r="E7" s="47"/>
      <c r="J7" s="37"/>
      <c r="K7" s="37"/>
    </row>
    <row r="8" spans="2:11" ht="19.5" customHeight="1" x14ac:dyDescent="0.2">
      <c r="B8" s="21">
        <v>41061</v>
      </c>
      <c r="C8" s="22">
        <v>95.2</v>
      </c>
      <c r="D8" s="44">
        <v>175</v>
      </c>
      <c r="E8" s="45"/>
      <c r="J8" s="37"/>
      <c r="K8" s="37"/>
    </row>
    <row r="9" spans="2:11" ht="9" customHeight="1" x14ac:dyDescent="0.2">
      <c r="J9" s="37"/>
      <c r="K9" s="37"/>
    </row>
    <row r="10" spans="2:11" ht="12.75" customHeight="1" x14ac:dyDescent="0.15">
      <c r="B10" s="41" t="s">
        <v>0</v>
      </c>
      <c r="C10" s="41"/>
      <c r="D10" s="18"/>
      <c r="J10" s="40" t="str">
        <f>IF(J6&gt;=1,"CONGRATULATIONS!","NA CESTE K CIEĽU")</f>
        <v>NA CESTE K CIEĽU</v>
      </c>
      <c r="K10" s="40"/>
    </row>
    <row r="11" spans="2:11" ht="24.75" x14ac:dyDescent="0.2">
      <c r="B11" s="17">
        <f>(Hmotnosť/((Výška/100)^2))</f>
        <v>31.085714285714285</v>
      </c>
      <c r="D11" s="17"/>
    </row>
    <row r="12" spans="2:11" ht="9" customHeight="1" x14ac:dyDescent="0.2"/>
    <row r="13" spans="2:11" x14ac:dyDescent="0.2">
      <c r="B13" s="25" t="s">
        <v>36</v>
      </c>
      <c r="C13" s="42" t="s">
        <v>37</v>
      </c>
      <c r="D13" s="43"/>
      <c r="E13" s="15"/>
    </row>
    <row r="14" spans="2:11" ht="18" x14ac:dyDescent="0.2">
      <c r="B14" s="23">
        <v>82</v>
      </c>
      <c r="C14" s="24">
        <v>8</v>
      </c>
      <c r="D14" s="34" t="s">
        <v>33</v>
      </c>
      <c r="E14" s="35"/>
    </row>
    <row r="15" spans="2:11" ht="9" customHeight="1" x14ac:dyDescent="0.2"/>
    <row r="16" spans="2:11" x14ac:dyDescent="0.2">
      <c r="B16" s="26" t="s">
        <v>34</v>
      </c>
      <c r="C16" s="27"/>
      <c r="D16" s="38" t="s">
        <v>35</v>
      </c>
      <c r="E16" s="38"/>
    </row>
    <row r="17" spans="2:11" ht="24.75" x14ac:dyDescent="0.2">
      <c r="B17" s="33">
        <f>B8+D17</f>
        <v>41301</v>
      </c>
      <c r="C17" s="33"/>
      <c r="D17" s="17">
        <f>C14*LOOKUP(D14,{"DNI","MESIACE","TÝŽDNE"},{1,30,7})</f>
        <v>240</v>
      </c>
      <c r="F17" s="2" t="s">
        <v>1</v>
      </c>
      <c r="G17" s="2" t="s">
        <v>2</v>
      </c>
    </row>
    <row r="18" spans="2:11" x14ac:dyDescent="0.2">
      <c r="F18" s="3">
        <f>DátumZačatia</f>
        <v>41061</v>
      </c>
      <c r="G18" s="4">
        <f>(Hmotnosť-CieľováHmotnosť)</f>
        <v>13.200000000000003</v>
      </c>
    </row>
    <row r="19" spans="2:11" x14ac:dyDescent="0.2">
      <c r="F19" s="3">
        <f>CieľovýDátum</f>
        <v>41301</v>
      </c>
      <c r="G19" s="5">
        <f>((Hmotnosť-CieľováHmotnosť)-(NajnovšiaHmotnosť-CieľováHmotnosť))/(Hmotnosť-CieľováHmotnosť)</f>
        <v>0.37878787878787873</v>
      </c>
    </row>
    <row r="20" spans="2:11" ht="21" customHeight="1" thickBot="1" x14ac:dyDescent="0.25">
      <c r="B20" s="19" t="s">
        <v>29</v>
      </c>
      <c r="C20" s="19"/>
      <c r="D20" s="19"/>
      <c r="E20" s="19"/>
      <c r="F20" s="19"/>
      <c r="G20" s="19"/>
      <c r="H20" s="19"/>
      <c r="I20" s="20"/>
      <c r="J20" s="20"/>
      <c r="K20" s="20"/>
    </row>
    <row r="21" spans="2:11" ht="13.5" thickTop="1" x14ac:dyDescent="0.2"/>
    <row r="30" spans="2:11" ht="21" customHeight="1" thickBot="1" x14ac:dyDescent="0.25">
      <c r="B30" s="19" t="s">
        <v>30</v>
      </c>
      <c r="C30" s="19"/>
      <c r="D30" s="19"/>
      <c r="E30" s="19"/>
      <c r="F30" s="19"/>
      <c r="G30" s="19"/>
      <c r="H30" s="19"/>
      <c r="I30" s="20"/>
      <c r="J30" s="20"/>
      <c r="K30" s="20"/>
    </row>
    <row r="31" spans="2:11" ht="13.5" thickTop="1" x14ac:dyDescent="0.2"/>
    <row r="34" spans="2:11" x14ac:dyDescent="0.2">
      <c r="B34" s="2" t="str">
        <f>TEXT(C34/SUM($C$34:$C$37),"0,0%")&amp;" "&amp;údaje[[#Headers],[PROTEÍN]]</f>
        <v>15,8% PROTEÍN</v>
      </c>
      <c r="C34" s="2">
        <f>SUM(údaje[PROTEÍN])</f>
        <v>915</v>
      </c>
      <c r="D34" s="2"/>
      <c r="E34" s="2"/>
    </row>
    <row r="35" spans="2:11" x14ac:dyDescent="0.2">
      <c r="B35" s="2" t="str">
        <f>TEXT(C35/SUM($C$34:$C$37),"0,0%")&amp;" "&amp;údaje[[#Headers],[UHĽOVODÍKY]]</f>
        <v>59,7% UHĽOVODÍKY</v>
      </c>
      <c r="C35" s="2">
        <f>SUM(údaje[UHĽOVODÍKY])</f>
        <v>3460</v>
      </c>
      <c r="D35" s="2"/>
      <c r="E35" s="2"/>
    </row>
    <row r="36" spans="2:11" x14ac:dyDescent="0.2">
      <c r="B36" s="2" t="str">
        <f>TEXT(C36/SUM($C$34:$C$37),"0,0%")&amp;" "&amp;údaje[[#Headers],[TUKY]]</f>
        <v>12,9% TUKY</v>
      </c>
      <c r="C36" s="2">
        <f>SUM(údaje[TUKY])</f>
        <v>745</v>
      </c>
      <c r="D36" s="2"/>
      <c r="E36" s="2"/>
    </row>
    <row r="37" spans="2:11" x14ac:dyDescent="0.2">
      <c r="B37" s="2" t="str">
        <f>TEXT(C37/SUM($C$34:$C$37),"0,0%")&amp;" "&amp;údaje[[#Headers],[CUKRY]]</f>
        <v>11,6% CUKRY</v>
      </c>
      <c r="C37" s="2">
        <f>SUM(údaje[CUKRY])</f>
        <v>675</v>
      </c>
      <c r="D37" s="2"/>
      <c r="E37" s="2"/>
    </row>
    <row r="38" spans="2:11" x14ac:dyDescent="0.2">
      <c r="B38" s="2" t="str">
        <f>TEXT(C38/SUM($C$34:$C$37),"0,0%")&amp;" "&amp;údaje[[#Headers],[VODA (L)]]</f>
        <v>0,5% VODA (L)</v>
      </c>
      <c r="C38" s="2">
        <f>SUM(údaje[VODA (L)])</f>
        <v>30.100000000000005</v>
      </c>
      <c r="D38" s="2"/>
      <c r="E38" s="2"/>
    </row>
    <row r="41" spans="2:11" ht="13.5" thickBot="1" x14ac:dyDescent="0.25">
      <c r="B41" s="19" t="s">
        <v>31</v>
      </c>
      <c r="C41" s="19"/>
      <c r="D41" s="19"/>
      <c r="E41" s="19"/>
      <c r="F41" s="19"/>
      <c r="G41" s="19"/>
      <c r="H41" s="19"/>
      <c r="I41" s="20"/>
      <c r="J41" s="20"/>
      <c r="K41" s="20"/>
    </row>
    <row r="42" spans="2:11" ht="13.5" thickTop="1" x14ac:dyDescent="0.2"/>
  </sheetData>
  <mergeCells count="10">
    <mergeCell ref="B17:C17"/>
    <mergeCell ref="D14:E14"/>
    <mergeCell ref="J6:K9"/>
    <mergeCell ref="D16:E16"/>
    <mergeCell ref="B5:E5"/>
    <mergeCell ref="J10:K10"/>
    <mergeCell ref="B10:C10"/>
    <mergeCell ref="C13:D13"/>
    <mergeCell ref="D8:E8"/>
    <mergeCell ref="D7:E7"/>
  </mergeCells>
  <dataValidations count="3">
    <dataValidation type="list" allowBlank="1" showInputMessage="1" sqref="C14">
      <formula1>"1,2,3,4,5,6,7,8,9,10,11,12"</formula1>
    </dataValidation>
    <dataValidation type="list" allowBlank="1" showInputMessage="1" sqref="D14:E14">
      <formula1>"DNI, TÝŽDNE, MESIACE"</formula1>
    </dataValidation>
    <dataValidation allowBlank="1" showInputMessage="1" sqref="B14"/>
  </dataValidations>
  <printOptions horizontalCentered="1"/>
  <pageMargins left="0.25" right="0.25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M21"/>
  <sheetViews>
    <sheetView showGridLines="0" zoomScaleNormal="100" workbookViewId="0"/>
  </sheetViews>
  <sheetFormatPr defaultRowHeight="20.25" customHeight="1" x14ac:dyDescent="0.2"/>
  <cols>
    <col min="1" max="1" width="4.125" style="1" customWidth="1"/>
    <col min="2" max="2" width="12.375" style="1" customWidth="1"/>
    <col min="3" max="3" width="13.375" style="1" customWidth="1"/>
    <col min="4" max="4" width="20.25" style="1" customWidth="1"/>
    <col min="5" max="5" width="11" style="1" customWidth="1"/>
    <col min="6" max="6" width="19" style="1" customWidth="1"/>
    <col min="7" max="7" width="7.625" style="1" customWidth="1"/>
    <col min="8" max="8" width="10.25" style="1" customWidth="1"/>
    <col min="9" max="9" width="13" style="1" customWidth="1"/>
    <col min="10" max="10" width="16.75" style="1" customWidth="1"/>
    <col min="11" max="11" width="18.375" style="1" customWidth="1"/>
    <col min="12" max="12" width="17" style="1" customWidth="1"/>
    <col min="13" max="13" width="24.75" style="1" customWidth="1"/>
    <col min="14" max="16384" width="9" style="1"/>
  </cols>
  <sheetData>
    <row r="1" spans="2:13" s="6" customFormat="1" ht="13.5" customHeight="1" x14ac:dyDescent="0.2"/>
    <row r="2" spans="2:13" s="6" customFormat="1" ht="13.5" customHeight="1" x14ac:dyDescent="0.2"/>
    <row r="3" spans="2:13" s="6" customFormat="1" ht="13.5" customHeight="1" x14ac:dyDescent="0.2"/>
    <row r="5" spans="2:13" ht="20.25" customHeight="1" x14ac:dyDescent="0.2">
      <c r="E5" s="48" t="s">
        <v>3</v>
      </c>
      <c r="F5" s="49"/>
      <c r="G5" s="49"/>
      <c r="H5" s="49"/>
      <c r="I5" s="49"/>
      <c r="J5" s="50" t="s">
        <v>4</v>
      </c>
      <c r="K5" s="51"/>
      <c r="L5" s="51"/>
      <c r="M5" s="52"/>
    </row>
    <row r="6" spans="2:13" ht="20.25" customHeight="1" x14ac:dyDescent="0.2">
      <c r="B6" s="28" t="s">
        <v>14</v>
      </c>
      <c r="C6" s="28" t="s">
        <v>15</v>
      </c>
      <c r="D6" s="28" t="s">
        <v>16</v>
      </c>
      <c r="E6" s="8" t="s">
        <v>17</v>
      </c>
      <c r="F6" s="8" t="s">
        <v>18</v>
      </c>
      <c r="G6" s="8" t="s">
        <v>19</v>
      </c>
      <c r="H6" s="8" t="s">
        <v>20</v>
      </c>
      <c r="I6" s="8" t="s">
        <v>38</v>
      </c>
      <c r="J6" s="29" t="s">
        <v>21</v>
      </c>
      <c r="K6" s="29" t="s">
        <v>22</v>
      </c>
      <c r="L6" s="29" t="s">
        <v>23</v>
      </c>
      <c r="M6" s="29" t="s">
        <v>24</v>
      </c>
    </row>
    <row r="7" spans="2:13" ht="20.25" customHeight="1" x14ac:dyDescent="0.2">
      <c r="B7" s="13">
        <v>41061</v>
      </c>
      <c r="C7" s="14">
        <v>93</v>
      </c>
      <c r="D7" s="14">
        <v>1500</v>
      </c>
      <c r="E7" s="12">
        <v>50</v>
      </c>
      <c r="F7" s="12">
        <v>200</v>
      </c>
      <c r="G7" s="12">
        <v>20</v>
      </c>
      <c r="H7" s="12">
        <v>50</v>
      </c>
      <c r="I7" s="12">
        <v>1.5</v>
      </c>
      <c r="J7" s="11">
        <v>125</v>
      </c>
      <c r="K7" s="11">
        <v>75</v>
      </c>
      <c r="L7" s="11">
        <v>65</v>
      </c>
      <c r="M7" s="11">
        <v>10</v>
      </c>
    </row>
    <row r="8" spans="2:13" ht="20.25" customHeight="1" x14ac:dyDescent="0.2">
      <c r="B8" s="13">
        <v>41062</v>
      </c>
      <c r="C8" s="14">
        <v>92</v>
      </c>
      <c r="D8" s="14">
        <v>2000</v>
      </c>
      <c r="E8" s="12">
        <v>60</v>
      </c>
      <c r="F8" s="12">
        <v>200</v>
      </c>
      <c r="G8" s="12">
        <v>40</v>
      </c>
      <c r="H8" s="12">
        <v>40</v>
      </c>
      <c r="I8" s="12">
        <v>1.9</v>
      </c>
      <c r="J8" s="11">
        <v>125</v>
      </c>
      <c r="K8" s="11">
        <v>75</v>
      </c>
      <c r="L8" s="11">
        <v>63</v>
      </c>
      <c r="M8" s="11">
        <v>10</v>
      </c>
    </row>
    <row r="9" spans="2:13" ht="20.25" customHeight="1" x14ac:dyDescent="0.2">
      <c r="B9" s="13">
        <v>41063</v>
      </c>
      <c r="C9" s="14">
        <v>91.6</v>
      </c>
      <c r="D9" s="14">
        <v>2000</v>
      </c>
      <c r="E9" s="12">
        <v>55</v>
      </c>
      <c r="F9" s="12">
        <v>220</v>
      </c>
      <c r="G9" s="12">
        <v>25</v>
      </c>
      <c r="H9" s="12">
        <v>35</v>
      </c>
      <c r="I9" s="12">
        <v>1.9</v>
      </c>
      <c r="J9" s="11">
        <v>124</v>
      </c>
      <c r="K9" s="11">
        <v>75</v>
      </c>
      <c r="L9" s="11">
        <v>65</v>
      </c>
      <c r="M9" s="11">
        <v>10</v>
      </c>
    </row>
    <row r="10" spans="2:13" ht="20.25" customHeight="1" x14ac:dyDescent="0.2">
      <c r="B10" s="13">
        <v>41064</v>
      </c>
      <c r="C10" s="14">
        <v>91.6</v>
      </c>
      <c r="D10" s="14">
        <v>2000</v>
      </c>
      <c r="E10" s="12">
        <v>55</v>
      </c>
      <c r="F10" s="12">
        <v>260</v>
      </c>
      <c r="G10" s="12">
        <v>45</v>
      </c>
      <c r="H10" s="12">
        <v>45</v>
      </c>
      <c r="I10" s="12">
        <v>1.6</v>
      </c>
      <c r="J10" s="11">
        <v>135</v>
      </c>
      <c r="K10" s="11">
        <v>70</v>
      </c>
      <c r="L10" s="11">
        <v>60</v>
      </c>
      <c r="M10" s="11">
        <v>10</v>
      </c>
    </row>
    <row r="11" spans="2:13" ht="20.25" customHeight="1" x14ac:dyDescent="0.2">
      <c r="B11" s="13">
        <v>41065</v>
      </c>
      <c r="C11" s="14">
        <v>91.2</v>
      </c>
      <c r="D11" s="14">
        <v>1500</v>
      </c>
      <c r="E11" s="12">
        <v>60</v>
      </c>
      <c r="F11" s="12">
        <v>250</v>
      </c>
      <c r="G11" s="12">
        <v>70</v>
      </c>
      <c r="H11" s="12">
        <v>35</v>
      </c>
      <c r="I11" s="12">
        <v>3</v>
      </c>
      <c r="J11" s="11">
        <v>130</v>
      </c>
      <c r="K11" s="11">
        <v>75</v>
      </c>
      <c r="L11" s="11">
        <v>60</v>
      </c>
      <c r="M11" s="11">
        <v>10</v>
      </c>
    </row>
    <row r="12" spans="2:13" ht="20.25" customHeight="1" x14ac:dyDescent="0.2">
      <c r="B12" s="13">
        <v>41066</v>
      </c>
      <c r="C12" s="14">
        <v>90.7</v>
      </c>
      <c r="D12" s="14">
        <v>1400</v>
      </c>
      <c r="E12" s="12">
        <v>50</v>
      </c>
      <c r="F12" s="12">
        <v>195</v>
      </c>
      <c r="G12" s="12">
        <v>45</v>
      </c>
      <c r="H12" s="12">
        <v>40</v>
      </c>
      <c r="I12" s="12">
        <v>2.7</v>
      </c>
      <c r="J12" s="11">
        <v>120</v>
      </c>
      <c r="K12" s="11">
        <v>75</v>
      </c>
      <c r="L12" s="11">
        <v>65</v>
      </c>
      <c r="M12" s="11">
        <v>10</v>
      </c>
    </row>
    <row r="13" spans="2:13" ht="20.25" customHeight="1" x14ac:dyDescent="0.2">
      <c r="B13" s="13">
        <v>41067</v>
      </c>
      <c r="C13" s="14">
        <v>91.6</v>
      </c>
      <c r="D13" s="14">
        <v>2000</v>
      </c>
      <c r="E13" s="12">
        <v>45</v>
      </c>
      <c r="F13" s="12">
        <v>185</v>
      </c>
      <c r="G13" s="12">
        <v>75</v>
      </c>
      <c r="H13" s="12">
        <v>50</v>
      </c>
      <c r="I13" s="12">
        <v>1.9</v>
      </c>
      <c r="J13" s="11">
        <v>120</v>
      </c>
      <c r="K13" s="11">
        <v>75</v>
      </c>
      <c r="L13" s="11">
        <v>65</v>
      </c>
      <c r="M13" s="11">
        <v>10</v>
      </c>
    </row>
    <row r="14" spans="2:13" ht="20.25" customHeight="1" x14ac:dyDescent="0.2">
      <c r="B14" s="13">
        <v>41068</v>
      </c>
      <c r="C14" s="14">
        <v>90.7</v>
      </c>
      <c r="D14" s="14">
        <v>1100</v>
      </c>
      <c r="E14" s="12">
        <v>60</v>
      </c>
      <c r="F14" s="12">
        <v>250</v>
      </c>
      <c r="G14" s="12">
        <v>75</v>
      </c>
      <c r="H14" s="12">
        <v>50</v>
      </c>
      <c r="I14" s="12">
        <v>1.8</v>
      </c>
      <c r="J14" s="11">
        <v>130</v>
      </c>
      <c r="K14" s="11">
        <v>70</v>
      </c>
      <c r="L14" s="11">
        <v>65</v>
      </c>
      <c r="M14" s="11">
        <v>10</v>
      </c>
    </row>
    <row r="15" spans="2:13" ht="20.25" customHeight="1" x14ac:dyDescent="0.2">
      <c r="B15" s="13">
        <v>41069</v>
      </c>
      <c r="C15" s="14">
        <v>90.3</v>
      </c>
      <c r="D15" s="14">
        <v>1100</v>
      </c>
      <c r="E15" s="12">
        <v>80</v>
      </c>
      <c r="F15" s="12">
        <v>280</v>
      </c>
      <c r="G15" s="12">
        <v>40</v>
      </c>
      <c r="H15" s="12">
        <v>50</v>
      </c>
      <c r="I15" s="12">
        <v>3</v>
      </c>
      <c r="J15" s="11">
        <v>130</v>
      </c>
      <c r="K15" s="11">
        <v>75</v>
      </c>
      <c r="L15" s="11">
        <v>65</v>
      </c>
      <c r="M15" s="11">
        <v>10</v>
      </c>
    </row>
    <row r="16" spans="2:13" ht="20.25" customHeight="1" x14ac:dyDescent="0.2">
      <c r="B16" s="13">
        <v>41070</v>
      </c>
      <c r="C16" s="14">
        <v>89.3</v>
      </c>
      <c r="D16" s="14">
        <v>1800</v>
      </c>
      <c r="E16" s="12">
        <v>65</v>
      </c>
      <c r="F16" s="12">
        <v>185</v>
      </c>
      <c r="G16" s="12">
        <v>60</v>
      </c>
      <c r="H16" s="12">
        <v>25</v>
      </c>
      <c r="I16" s="12">
        <v>1.3</v>
      </c>
      <c r="J16" s="11">
        <v>130</v>
      </c>
      <c r="K16" s="11">
        <v>75</v>
      </c>
      <c r="L16" s="11">
        <v>60</v>
      </c>
      <c r="M16" s="11">
        <v>10</v>
      </c>
    </row>
    <row r="17" spans="2:13" ht="20.25" customHeight="1" x14ac:dyDescent="0.2">
      <c r="B17" s="13">
        <v>41071</v>
      </c>
      <c r="C17" s="14">
        <v>88.5</v>
      </c>
      <c r="D17" s="14">
        <v>2000</v>
      </c>
      <c r="E17" s="12">
        <v>75</v>
      </c>
      <c r="F17" s="12">
        <v>240</v>
      </c>
      <c r="G17" s="12">
        <v>65</v>
      </c>
      <c r="H17" s="12">
        <v>65</v>
      </c>
      <c r="I17" s="12">
        <v>2.6</v>
      </c>
      <c r="J17" s="11">
        <v>125</v>
      </c>
      <c r="K17" s="11">
        <v>75</v>
      </c>
      <c r="L17" s="11">
        <v>55</v>
      </c>
      <c r="M17" s="11">
        <v>10</v>
      </c>
    </row>
    <row r="18" spans="2:13" ht="20.25" customHeight="1" x14ac:dyDescent="0.2">
      <c r="B18" s="13">
        <v>41072</v>
      </c>
      <c r="C18" s="14">
        <v>88.9</v>
      </c>
      <c r="D18" s="14">
        <v>2000</v>
      </c>
      <c r="E18" s="12">
        <v>60</v>
      </c>
      <c r="F18" s="12">
        <v>290</v>
      </c>
      <c r="G18" s="12">
        <v>60</v>
      </c>
      <c r="H18" s="12">
        <v>50</v>
      </c>
      <c r="I18" s="12">
        <v>1.5</v>
      </c>
      <c r="J18" s="11">
        <v>130</v>
      </c>
      <c r="K18" s="11">
        <v>75</v>
      </c>
      <c r="L18" s="11">
        <v>65</v>
      </c>
      <c r="M18" s="11">
        <v>10</v>
      </c>
    </row>
    <row r="19" spans="2:13" ht="20.25" customHeight="1" x14ac:dyDescent="0.2">
      <c r="B19" s="13">
        <v>41073</v>
      </c>
      <c r="C19" s="14">
        <v>88</v>
      </c>
      <c r="D19" s="14">
        <v>1300</v>
      </c>
      <c r="E19" s="12">
        <v>75</v>
      </c>
      <c r="F19" s="12">
        <v>245</v>
      </c>
      <c r="G19" s="12">
        <v>75</v>
      </c>
      <c r="H19" s="12">
        <v>30</v>
      </c>
      <c r="I19" s="12">
        <v>1.6</v>
      </c>
      <c r="J19" s="11">
        <v>120</v>
      </c>
      <c r="K19" s="11">
        <v>75</v>
      </c>
      <c r="L19" s="11">
        <v>60</v>
      </c>
      <c r="M19" s="11">
        <v>10</v>
      </c>
    </row>
    <row r="20" spans="2:13" ht="20.25" customHeight="1" x14ac:dyDescent="0.2">
      <c r="B20" s="13">
        <v>41074</v>
      </c>
      <c r="C20" s="14">
        <v>87</v>
      </c>
      <c r="D20" s="14">
        <v>1100</v>
      </c>
      <c r="E20" s="12">
        <v>65</v>
      </c>
      <c r="F20" s="12">
        <v>275</v>
      </c>
      <c r="G20" s="12">
        <v>25</v>
      </c>
      <c r="H20" s="12">
        <v>35</v>
      </c>
      <c r="I20" s="12">
        <v>2.2000000000000002</v>
      </c>
      <c r="J20" s="11">
        <v>125</v>
      </c>
      <c r="K20" s="11">
        <v>75</v>
      </c>
      <c r="L20" s="11">
        <v>60</v>
      </c>
      <c r="M20" s="11">
        <v>10</v>
      </c>
    </row>
    <row r="21" spans="2:13" ht="20.25" customHeight="1" x14ac:dyDescent="0.2">
      <c r="B21" s="13">
        <v>41075</v>
      </c>
      <c r="C21" s="14">
        <v>90.2</v>
      </c>
      <c r="D21" s="14">
        <v>1200</v>
      </c>
      <c r="E21" s="12">
        <v>60</v>
      </c>
      <c r="F21" s="12">
        <v>185</v>
      </c>
      <c r="G21" s="12">
        <v>25</v>
      </c>
      <c r="H21" s="12">
        <v>75</v>
      </c>
      <c r="I21" s="12">
        <v>1.6</v>
      </c>
      <c r="J21" s="11">
        <v>130</v>
      </c>
      <c r="K21" s="11">
        <v>75</v>
      </c>
      <c r="L21" s="11">
        <v>55</v>
      </c>
      <c r="M21" s="11">
        <v>10</v>
      </c>
    </row>
  </sheetData>
  <mergeCells count="2">
    <mergeCell ref="E5:I5"/>
    <mergeCell ref="J5:M5"/>
  </mergeCells>
  <printOptions horizontalCentered="1"/>
  <pageMargins left="0.25" right="0.25" top="0.75" bottom="0.75" header="0.3" footer="0.3"/>
  <pageSetup scale="67" fitToHeight="0" orientation="landscape" r:id="rId1"/>
  <headerFooter differentFirst="1">
    <oddFooter>Strana &amp;P z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autoPageBreaks="0" fitToPage="1"/>
  </sheetPr>
  <dimension ref="B1:G14"/>
  <sheetViews>
    <sheetView showGridLines="0" zoomScaleNormal="100" workbookViewId="0"/>
  </sheetViews>
  <sheetFormatPr defaultRowHeight="20.25" customHeight="1" x14ac:dyDescent="0.2"/>
  <cols>
    <col min="1" max="1" width="4.125" customWidth="1"/>
    <col min="2" max="2" width="25.25" customWidth="1"/>
    <col min="3" max="3" width="19.375" customWidth="1"/>
    <col min="4" max="4" width="29.375" customWidth="1"/>
  </cols>
  <sheetData>
    <row r="1" spans="2:7" s="6" customFormat="1" ht="13.5" customHeight="1" x14ac:dyDescent="0.2"/>
    <row r="2" spans="2:7" s="6" customFormat="1" ht="13.5" customHeight="1" x14ac:dyDescent="0.2"/>
    <row r="3" spans="2:7" s="6" customFormat="1" ht="13.5" customHeight="1" x14ac:dyDescent="0.2"/>
    <row r="6" spans="2:7" ht="20.25" customHeight="1" x14ac:dyDescent="0.2">
      <c r="B6" s="28" t="s">
        <v>5</v>
      </c>
      <c r="C6" s="8" t="s">
        <v>6</v>
      </c>
      <c r="D6" s="29" t="s">
        <v>7</v>
      </c>
    </row>
    <row r="7" spans="2:7" ht="20.25" customHeight="1" x14ac:dyDescent="0.2">
      <c r="B7" s="7" t="s">
        <v>8</v>
      </c>
      <c r="C7" s="9">
        <v>0</v>
      </c>
      <c r="D7" s="10">
        <v>18.489999999999998</v>
      </c>
    </row>
    <row r="8" spans="2:7" ht="20.25" customHeight="1" x14ac:dyDescent="0.2">
      <c r="B8" s="7" t="s">
        <v>9</v>
      </c>
      <c r="C8" s="9">
        <v>18.5</v>
      </c>
      <c r="D8" s="10">
        <v>24.99</v>
      </c>
    </row>
    <row r="9" spans="2:7" ht="20.25" customHeight="1" x14ac:dyDescent="0.2">
      <c r="B9" s="7" t="s">
        <v>10</v>
      </c>
      <c r="C9" s="9">
        <v>25</v>
      </c>
      <c r="D9" s="10">
        <v>29.99</v>
      </c>
    </row>
    <row r="10" spans="2:7" ht="20.25" customHeight="1" x14ac:dyDescent="0.2">
      <c r="B10" s="7" t="s">
        <v>11</v>
      </c>
      <c r="C10" s="9">
        <v>30</v>
      </c>
      <c r="D10" s="10">
        <v>34.99</v>
      </c>
    </row>
    <row r="11" spans="2:7" ht="20.25" customHeight="1" x14ac:dyDescent="0.2">
      <c r="B11" s="7" t="s">
        <v>12</v>
      </c>
      <c r="C11" s="9">
        <v>35</v>
      </c>
      <c r="D11" s="10">
        <v>39.99</v>
      </c>
    </row>
    <row r="12" spans="2:7" ht="20.25" customHeight="1" x14ac:dyDescent="0.2">
      <c r="B12" s="7" t="s">
        <v>13</v>
      </c>
      <c r="C12" s="9">
        <v>40</v>
      </c>
      <c r="D12" s="10"/>
    </row>
    <row r="13" spans="2:7" ht="20.25" customHeight="1" x14ac:dyDescent="0.2">
      <c r="B13" s="53"/>
      <c r="C13" s="53"/>
      <c r="D13" s="53"/>
    </row>
    <row r="14" spans="2:7" ht="20.25" customHeight="1" x14ac:dyDescent="0.2">
      <c r="G14" s="30"/>
    </row>
  </sheetData>
  <mergeCells count="1">
    <mergeCell ref="B13:D13"/>
  </mergeCells>
  <printOptions horizontalCentered="1"/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3e46e7-f94b-46b2-94f9-4ba6b7e1b128" xsi:nil="true"/>
    <AssetExpire xmlns="d13e46e7-f94b-46b2-94f9-4ba6b7e1b128">2029-01-01T08:00:00+00:00</AssetExpire>
    <CampaignTagsTaxHTField0 xmlns="d13e46e7-f94b-46b2-94f9-4ba6b7e1b128">
      <Terms xmlns="http://schemas.microsoft.com/office/infopath/2007/PartnerControls"/>
    </CampaignTagsTaxHTField0>
    <IntlLangReviewDate xmlns="d13e46e7-f94b-46b2-94f9-4ba6b7e1b128" xsi:nil="true"/>
    <TPFriendlyName xmlns="d13e46e7-f94b-46b2-94f9-4ba6b7e1b128" xsi:nil="true"/>
    <IntlLangReview xmlns="d13e46e7-f94b-46b2-94f9-4ba6b7e1b128">false</IntlLangReview>
    <LocLastLocAttemptVersionLookup xmlns="d13e46e7-f94b-46b2-94f9-4ba6b7e1b128">848698</LocLastLocAttemptVersionLookup>
    <PolicheckWords xmlns="d13e46e7-f94b-46b2-94f9-4ba6b7e1b128" xsi:nil="true"/>
    <SubmitterId xmlns="d13e46e7-f94b-46b2-94f9-4ba6b7e1b128" xsi:nil="true"/>
    <AcquiredFrom xmlns="d13e46e7-f94b-46b2-94f9-4ba6b7e1b128">Internal MS</AcquiredFrom>
    <EditorialStatus xmlns="d13e46e7-f94b-46b2-94f9-4ba6b7e1b128">Dokončené</EditorialStatus>
    <Markets xmlns="d13e46e7-f94b-46b2-94f9-4ba6b7e1b128"/>
    <OriginAsset xmlns="d13e46e7-f94b-46b2-94f9-4ba6b7e1b128" xsi:nil="true"/>
    <AssetStart xmlns="d13e46e7-f94b-46b2-94f9-4ba6b7e1b128">2012-07-27T03:09:00+00:00</AssetStart>
    <FriendlyTitle xmlns="d13e46e7-f94b-46b2-94f9-4ba6b7e1b128" xsi:nil="true"/>
    <MarketSpecific xmlns="d13e46e7-f94b-46b2-94f9-4ba6b7e1b128">false</MarketSpecific>
    <TPNamespace xmlns="d13e46e7-f94b-46b2-94f9-4ba6b7e1b128" xsi:nil="true"/>
    <PublishStatusLookup xmlns="d13e46e7-f94b-46b2-94f9-4ba6b7e1b128">
      <Value>237893</Value>
    </PublishStatusLookup>
    <APAuthor xmlns="d13e46e7-f94b-46b2-94f9-4ba6b7e1b128">
      <UserInfo>
        <DisplayName>REDMOND\v-sa</DisplayName>
        <AccountId>2467</AccountId>
        <AccountType/>
      </UserInfo>
    </APAuthor>
    <TPCommandLine xmlns="d13e46e7-f94b-46b2-94f9-4ba6b7e1b128" xsi:nil="true"/>
    <IntlLangReviewer xmlns="d13e46e7-f94b-46b2-94f9-4ba6b7e1b128" xsi:nil="true"/>
    <OpenTemplate xmlns="d13e46e7-f94b-46b2-94f9-4ba6b7e1b128">true</OpenTemplate>
    <CSXSubmissionDate xmlns="d13e46e7-f94b-46b2-94f9-4ba6b7e1b128" xsi:nil="true"/>
    <TaxCatchAll xmlns="d13e46e7-f94b-46b2-94f9-4ba6b7e1b128"/>
    <Manager xmlns="d13e46e7-f94b-46b2-94f9-4ba6b7e1b128" xsi:nil="true"/>
    <NumericId xmlns="d13e46e7-f94b-46b2-94f9-4ba6b7e1b128" xsi:nil="true"/>
    <ParentAssetId xmlns="d13e46e7-f94b-46b2-94f9-4ba6b7e1b128" xsi:nil="true"/>
    <OriginalSourceMarket xmlns="d13e46e7-f94b-46b2-94f9-4ba6b7e1b128">english</OriginalSourceMarket>
    <ApprovalStatus xmlns="d13e46e7-f94b-46b2-94f9-4ba6b7e1b128">Rozpracované</ApprovalStatus>
    <TPComponent xmlns="d13e46e7-f94b-46b2-94f9-4ba6b7e1b128" xsi:nil="true"/>
    <EditorialTags xmlns="d13e46e7-f94b-46b2-94f9-4ba6b7e1b128" xsi:nil="true"/>
    <TPExecutable xmlns="d13e46e7-f94b-46b2-94f9-4ba6b7e1b128" xsi:nil="true"/>
    <TPLaunchHelpLink xmlns="d13e46e7-f94b-46b2-94f9-4ba6b7e1b128" xsi:nil="true"/>
    <LocComments xmlns="d13e46e7-f94b-46b2-94f9-4ba6b7e1b128" xsi:nil="true"/>
    <LocRecommendedHandoff xmlns="d13e46e7-f94b-46b2-94f9-4ba6b7e1b128" xsi:nil="true"/>
    <SourceTitle xmlns="d13e46e7-f94b-46b2-94f9-4ba6b7e1b128" xsi:nil="true"/>
    <CSXUpdate xmlns="d13e46e7-f94b-46b2-94f9-4ba6b7e1b128">false</CSXUpdate>
    <IntlLocPriority xmlns="d13e46e7-f94b-46b2-94f9-4ba6b7e1b128" xsi:nil="true"/>
    <UAProjectedTotalWords xmlns="d13e46e7-f94b-46b2-94f9-4ba6b7e1b128" xsi:nil="true"/>
    <AssetType xmlns="d13e46e7-f94b-46b2-94f9-4ba6b7e1b128">TP</AssetType>
    <MachineTranslated xmlns="d13e46e7-f94b-46b2-94f9-4ba6b7e1b128">false</MachineTranslated>
    <OutputCachingOn xmlns="d13e46e7-f94b-46b2-94f9-4ba6b7e1b128">false</OutputCachingOn>
    <TemplateStatus xmlns="d13e46e7-f94b-46b2-94f9-4ba6b7e1b128">Dokončené</TemplateStatus>
    <IsSearchable xmlns="d13e46e7-f94b-46b2-94f9-4ba6b7e1b128">true</IsSearchable>
    <ContentItem xmlns="d13e46e7-f94b-46b2-94f9-4ba6b7e1b128" xsi:nil="true"/>
    <HandoffToMSDN xmlns="d13e46e7-f94b-46b2-94f9-4ba6b7e1b128" xsi:nil="true"/>
    <ShowIn xmlns="d13e46e7-f94b-46b2-94f9-4ba6b7e1b128">Zobraziť všade</ShowIn>
    <ThumbnailAssetId xmlns="d13e46e7-f94b-46b2-94f9-4ba6b7e1b128" xsi:nil="true"/>
    <UALocComments xmlns="d13e46e7-f94b-46b2-94f9-4ba6b7e1b128" xsi:nil="true"/>
    <UALocRecommendation xmlns="d13e46e7-f94b-46b2-94f9-4ba6b7e1b128">Lokalizovať</UALocRecommendation>
    <LastModifiedDateTime xmlns="d13e46e7-f94b-46b2-94f9-4ba6b7e1b128" xsi:nil="true"/>
    <LegacyData xmlns="d13e46e7-f94b-46b2-94f9-4ba6b7e1b128" xsi:nil="true"/>
    <LocManualTestRequired xmlns="d13e46e7-f94b-46b2-94f9-4ba6b7e1b128">false</LocManualTestRequired>
    <LocMarketGroupTiers2 xmlns="d13e46e7-f94b-46b2-94f9-4ba6b7e1b128" xsi:nil="true"/>
    <ClipArtFilename xmlns="d13e46e7-f94b-46b2-94f9-4ba6b7e1b128" xsi:nil="true"/>
    <TPApplication xmlns="d13e46e7-f94b-46b2-94f9-4ba6b7e1b128" xsi:nil="true"/>
    <CSXHash xmlns="d13e46e7-f94b-46b2-94f9-4ba6b7e1b128" xsi:nil="true"/>
    <DirectSourceMarket xmlns="d13e46e7-f94b-46b2-94f9-4ba6b7e1b128">english</DirectSourceMarket>
    <PrimaryImageGen xmlns="d13e46e7-f94b-46b2-94f9-4ba6b7e1b128">false</PrimaryImageGen>
    <PlannedPubDate xmlns="d13e46e7-f94b-46b2-94f9-4ba6b7e1b128" xsi:nil="true"/>
    <CSXSubmissionMarket xmlns="d13e46e7-f94b-46b2-94f9-4ba6b7e1b128" xsi:nil="true"/>
    <Downloads xmlns="d13e46e7-f94b-46b2-94f9-4ba6b7e1b128">0</Downloads>
    <ArtSampleDocs xmlns="d13e46e7-f94b-46b2-94f9-4ba6b7e1b128" xsi:nil="true"/>
    <TrustLevel xmlns="d13e46e7-f94b-46b2-94f9-4ba6b7e1b128">1 Obsah spravovaný spoločnosťou Microsoft</TrustLevel>
    <BlockPublish xmlns="d13e46e7-f94b-46b2-94f9-4ba6b7e1b128">false</BlockPublish>
    <TPLaunchHelpLinkType xmlns="d13e46e7-f94b-46b2-94f9-4ba6b7e1b128">Šablóna</TPLaunchHelpLinkType>
    <LocalizationTagsTaxHTField0 xmlns="d13e46e7-f94b-46b2-94f9-4ba6b7e1b128">
      <Terms xmlns="http://schemas.microsoft.com/office/infopath/2007/PartnerControls"/>
    </LocalizationTagsTaxHTField0>
    <BusinessGroup xmlns="d13e46e7-f94b-46b2-94f9-4ba6b7e1b128" xsi:nil="true"/>
    <Providers xmlns="d13e46e7-f94b-46b2-94f9-4ba6b7e1b128" xsi:nil="true"/>
    <TemplateTemplateType xmlns="d13e46e7-f94b-46b2-94f9-4ba6b7e1b128">Excel 2007 Default</TemplateTemplateType>
    <TimesCloned xmlns="d13e46e7-f94b-46b2-94f9-4ba6b7e1b128" xsi:nil="true"/>
    <TPAppVersion xmlns="d13e46e7-f94b-46b2-94f9-4ba6b7e1b128" xsi:nil="true"/>
    <VoteCount xmlns="d13e46e7-f94b-46b2-94f9-4ba6b7e1b128" xsi:nil="true"/>
    <FeatureTagsTaxHTField0 xmlns="d13e46e7-f94b-46b2-94f9-4ba6b7e1b128">
      <Terms xmlns="http://schemas.microsoft.com/office/infopath/2007/PartnerControls"/>
    </FeatureTagsTaxHTField0>
    <Provider xmlns="d13e46e7-f94b-46b2-94f9-4ba6b7e1b128" xsi:nil="true"/>
    <UACurrentWords xmlns="d13e46e7-f94b-46b2-94f9-4ba6b7e1b128" xsi:nil="true"/>
    <AssetId xmlns="d13e46e7-f94b-46b2-94f9-4ba6b7e1b128">TP103107675</AssetId>
    <TPClientViewer xmlns="d13e46e7-f94b-46b2-94f9-4ba6b7e1b128" xsi:nil="true"/>
    <DSATActionTaken xmlns="d13e46e7-f94b-46b2-94f9-4ba6b7e1b128" xsi:nil="true"/>
    <APEditor xmlns="d13e46e7-f94b-46b2-94f9-4ba6b7e1b128">
      <UserInfo>
        <DisplayName/>
        <AccountId xsi:nil="true"/>
        <AccountType/>
      </UserInfo>
    </APEditor>
    <TPInstallLocation xmlns="d13e46e7-f94b-46b2-94f9-4ba6b7e1b128" xsi:nil="true"/>
    <OOCacheId xmlns="d13e46e7-f94b-46b2-94f9-4ba6b7e1b128" xsi:nil="true"/>
    <IsDeleted xmlns="d13e46e7-f94b-46b2-94f9-4ba6b7e1b128">false</IsDeleted>
    <PublishTargets xmlns="d13e46e7-f94b-46b2-94f9-4ba6b7e1b128">OfficeOnlineVNext</PublishTargets>
    <ApprovalLog xmlns="d13e46e7-f94b-46b2-94f9-4ba6b7e1b128" xsi:nil="true"/>
    <BugNumber xmlns="d13e46e7-f94b-46b2-94f9-4ba6b7e1b128" xsi:nil="true"/>
    <CrawlForDependencies xmlns="d13e46e7-f94b-46b2-94f9-4ba6b7e1b128">false</CrawlForDependencies>
    <InternalTagsTaxHTField0 xmlns="d13e46e7-f94b-46b2-94f9-4ba6b7e1b128">
      <Terms xmlns="http://schemas.microsoft.com/office/infopath/2007/PartnerControls"/>
    </InternalTagsTaxHTField0>
    <LastHandOff xmlns="d13e46e7-f94b-46b2-94f9-4ba6b7e1b128" xsi:nil="true"/>
    <Milestone xmlns="d13e46e7-f94b-46b2-94f9-4ba6b7e1b128" xsi:nil="true"/>
    <OriginalRelease xmlns="d13e46e7-f94b-46b2-94f9-4ba6b7e1b128">15</OriginalRelease>
    <RecommendationsModifier xmlns="d13e46e7-f94b-46b2-94f9-4ba6b7e1b128" xsi:nil="true"/>
    <ScenarioTagsTaxHTField0 xmlns="d13e46e7-f94b-46b2-94f9-4ba6b7e1b128">
      <Terms xmlns="http://schemas.microsoft.com/office/infopath/2007/PartnerControls"/>
    </ScenarioTagsTaxHTField0>
    <UANotes xmlns="d13e46e7-f94b-46b2-94f9-4ba6b7e1b1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78705-80BF-414C-B606-D7DC8F2A3696}"/>
</file>

<file path=customXml/itemProps2.xml><?xml version="1.0" encoding="utf-8"?>
<ds:datastoreItem xmlns:ds="http://schemas.openxmlformats.org/officeDocument/2006/customXml" ds:itemID="{F4F5D250-1868-455B-A023-F270558CFDD6}"/>
</file>

<file path=customXml/itemProps3.xml><?xml version="1.0" encoding="utf-8"?>
<ds:datastoreItem xmlns:ds="http://schemas.openxmlformats.org/officeDocument/2006/customXml" ds:itemID="{58C6667B-AD59-4869-BBD5-0CDC93D845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16</vt:i4>
      </vt:variant>
    </vt:vector>
  </HeadingPairs>
  <TitlesOfParts>
    <vt:vector size="19" baseType="lpstr">
      <vt:lpstr>Tabuľa</vt:lpstr>
      <vt:lpstr>Zadávanie údajov</vt:lpstr>
      <vt:lpstr>Informácia o indexe BMI</vt:lpstr>
      <vt:lpstr>CelkovýPočetDní</vt:lpstr>
      <vt:lpstr>Cieľová_hmotnosť</vt:lpstr>
      <vt:lpstr>CieľováHmotnosť</vt:lpstr>
      <vt:lpstr>CieľovýDátum</vt:lpstr>
      <vt:lpstr>DátumZačatia</vt:lpstr>
      <vt:lpstr>Hmotnosť</vt:lpstr>
      <vt:lpstr>Index_BMI</vt:lpstr>
      <vt:lpstr>JednotkyObdobia</vt:lpstr>
      <vt:lpstr>kategórieBMI</vt:lpstr>
      <vt:lpstr>obdobie</vt:lpstr>
      <vt:lpstr>'Informácia o indexe BMI'!Oblasť_tlače</vt:lpstr>
      <vt:lpstr>Tabuľa!Oblasť_tlače</vt:lpstr>
      <vt:lpstr>'Zadávanie údajov'!Oblasť_tlače</vt:lpstr>
      <vt:lpstr>PercentuálnyPodiel</vt:lpstr>
      <vt:lpstr>'Zadávanie údajov'!Tlač_názvov</vt:lpstr>
      <vt:lpstr>Výška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2012-07-26T19:13:58Z</dcterms:created>
  <dcterms:modified xsi:type="dcterms:W3CDTF">2013-04-16T15:47:02Z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0x010100F592A26CC253A04896FB5117130F8A6604005A7378CDD03C594BAF4542E14611C016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