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9"/>
  <workbookPr filterPrivacy="1" codeName="ThisWorkbook"/>
  <xr:revisionPtr revIDLastSave="0" documentId="13_ncr:1_{DBC68A87-E4B4-4D4B-8B41-D018B65AC0D9}" xr6:coauthVersionLast="47" xr6:coauthVersionMax="47" xr10:uidLastSave="{00000000-0000-0000-0000-000000000000}"/>
  <bookViews>
    <workbookView xWindow="-120" yWindow="-120" windowWidth="28200" windowHeight="15360" xr2:uid="{00000000-000D-0000-FFFF-FFFF00000000}"/>
  </bookViews>
  <sheets>
    <sheet name="Týždenná predajná činnosť" sheetId="1" r:id="rId1"/>
  </sheets>
  <definedNames>
    <definedName name="Nadpis1">Aktivita[[#Headers],[DNI]]</definedName>
    <definedName name="_xlnm.Print_Titles" localSheetId="0">'Týždenná predajná činnosť'!$5:$5</definedName>
    <definedName name="OblasťNázvuRiadka1..J3">'Týždenná predajná činnosť'!$I$1:$I$2</definedName>
    <definedName name="OblasťNázvuRiadka2..M3">'Týždenná predajná činnosť'!$L$1:$L$2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6" i="1"/>
  <c r="M7" i="1"/>
  <c r="M8" i="1"/>
  <c r="M9" i="1"/>
  <c r="M10" i="1"/>
  <c r="M11" i="1"/>
  <c r="M12" i="1"/>
  <c r="M15" i="1"/>
  <c r="C16" i="1"/>
  <c r="D16" i="1"/>
  <c r="E16" i="1"/>
  <c r="F16" i="1"/>
  <c r="G16" i="1"/>
  <c r="H16" i="1"/>
  <c r="I16" i="1"/>
  <c r="J16" i="1"/>
  <c r="K16" i="1"/>
  <c r="L16" i="1"/>
  <c r="M16" i="1"/>
  <c r="M13" i="1" l="1"/>
</calcChain>
</file>

<file path=xl/sharedStrings.xml><?xml version="1.0" encoding="utf-8"?>
<sst xmlns="http://schemas.openxmlformats.org/spreadsheetml/2006/main" count="33" uniqueCount="32">
  <si>
    <t>DNI</t>
  </si>
  <si>
    <t>Pondelok</t>
  </si>
  <si>
    <t>Utorok</t>
  </si>
  <si>
    <t>Streda</t>
  </si>
  <si>
    <t>Štvrtok</t>
  </si>
  <si>
    <t>Piatok</t>
  </si>
  <si>
    <t>Sobota</t>
  </si>
  <si>
    <t>Nedeľa</t>
  </si>
  <si>
    <t>Spolu</t>
  </si>
  <si>
    <t>CIEĽ</t>
  </si>
  <si>
    <t>ROZDIEL</t>
  </si>
  <si>
    <t>*VYSVETLENIE</t>
  </si>
  <si>
    <t>Schválenie</t>
  </si>
  <si>
    <t>V KANCELÁRII</t>
  </si>
  <si>
    <t>MIMO KANCELÁRIE</t>
  </si>
  <si>
    <t>NÁVŠTEVY V KANCELÁRII</t>
  </si>
  <si>
    <t>VONKAJŠIE HOVORY</t>
  </si>
  <si>
    <t>TELEFÓNNE HOVORY</t>
  </si>
  <si>
    <t>NOVÉ KONTO – TELEFÓN</t>
  </si>
  <si>
    <t>PREDAJCA</t>
  </si>
  <si>
    <t>MIESTO</t>
  </si>
  <si>
    <t>HOSŤOVSKÉ IZBY</t>
  </si>
  <si>
    <t>Meno</t>
  </si>
  <si>
    <t>Miesto</t>
  </si>
  <si>
    <t>JEDLO A NÁPOJE</t>
  </si>
  <si>
    <t>PRENÁJOM MIESTNOSTI NA SCHÔDZU</t>
  </si>
  <si>
    <t>KONIEC TÝŽDŇA</t>
  </si>
  <si>
    <t>DNEŠNÝ DÁTUM</t>
  </si>
  <si>
    <t>INÉ*</t>
  </si>
  <si>
    <t>Dátum</t>
  </si>
  <si>
    <t>SPOLU</t>
  </si>
  <si>
    <r>
      <t>TÝŽDENNÁ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>PREDAJNÁ ČINNOSŤ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</si>
</sst>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[$EUR]"/>
  </numFmts>
  <fonts count="25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/>
    <xf numFmtId="0" fontId="10" fillId="0" borderId="0" applyNumberFormat="0" applyFill="0" applyBorder="0" applyProtection="0">
      <alignment horizontal="right"/>
    </xf>
    <xf numFmtId="0" fontId="10" fillId="0" borderId="0" applyNumberFormat="0" applyFill="0" applyBorder="0" applyProtection="0">
      <alignment horizontal="left"/>
    </xf>
    <xf numFmtId="14" fontId="10" fillId="0" borderId="0" applyFill="0" applyBorder="0" applyAlignment="0" applyProtection="0"/>
    <xf numFmtId="0" fontId="12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vertical="center"/>
    </xf>
    <xf numFmtId="168" fontId="10" fillId="0" borderId="0" applyFill="0" applyBorder="0" applyProtection="0">
      <alignment vertical="center"/>
    </xf>
    <xf numFmtId="0" fontId="10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0" borderId="10" applyNumberFormat="0" applyFill="0" applyProtection="0">
      <alignment vertical="top" wrapText="1"/>
    </xf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5" fillId="0" borderId="7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10" fillId="4" borderId="6" applyNumberFormat="0" applyAlignment="0" applyProtection="0"/>
    <xf numFmtId="0" fontId="11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8" applyNumberFormat="0" applyAlignment="0" applyProtection="0"/>
    <xf numFmtId="0" fontId="20" fillId="10" borderId="19" applyNumberFormat="0" applyAlignment="0" applyProtection="0"/>
    <xf numFmtId="0" fontId="21" fillId="10" borderId="18" applyNumberFormat="0" applyAlignment="0" applyProtection="0"/>
    <xf numFmtId="0" fontId="22" fillId="0" borderId="20" applyNumberFormat="0" applyFill="0" applyAlignment="0" applyProtection="0"/>
    <xf numFmtId="0" fontId="23" fillId="11" borderId="21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0" xfId="0">
      <alignment wrapText="1"/>
    </xf>
    <xf numFmtId="0" fontId="12" fillId="0" borderId="0" xfId="5">
      <alignment horizontal="left" wrapText="1"/>
    </xf>
    <xf numFmtId="0" fontId="7" fillId="0" borderId="0" xfId="6">
      <alignment vertical="center"/>
    </xf>
    <xf numFmtId="168" fontId="0" fillId="0" borderId="0" xfId="7" applyFont="1">
      <alignment vertical="center"/>
    </xf>
    <xf numFmtId="168" fontId="0" fillId="3" borderId="2" xfId="7" applyFont="1" applyFill="1" applyBorder="1">
      <alignment vertical="center"/>
    </xf>
    <xf numFmtId="168" fontId="0" fillId="3" borderId="3" xfId="7" applyFont="1" applyFill="1" applyBorder="1">
      <alignment vertical="center"/>
    </xf>
    <xf numFmtId="168" fontId="0" fillId="3" borderId="5" xfId="7" applyFont="1" applyFill="1" applyBorder="1">
      <alignment vertical="center"/>
    </xf>
    <xf numFmtId="0" fontId="9" fillId="5" borderId="0" xfId="9" applyFont="1" applyFill="1" applyAlignment="1">
      <alignment vertical="center"/>
    </xf>
    <xf numFmtId="168" fontId="9" fillId="5" borderId="0" xfId="7" applyFont="1" applyFill="1">
      <alignment vertical="center"/>
    </xf>
    <xf numFmtId="168" fontId="15" fillId="3" borderId="1" xfId="7" applyFont="1" applyFill="1" applyBorder="1">
      <alignment vertical="center"/>
    </xf>
    <xf numFmtId="168" fontId="15" fillId="3" borderId="4" xfId="7" applyFont="1" applyFill="1" applyBorder="1">
      <alignment vertical="center"/>
    </xf>
    <xf numFmtId="0" fontId="14" fillId="0" borderId="0" xfId="5" applyFont="1">
      <alignment horizontal="left" wrapText="1"/>
    </xf>
    <xf numFmtId="0" fontId="0" fillId="0" borderId="0" xfId="0" applyAlignment="1">
      <alignment horizontal="center" wrapText="1"/>
    </xf>
    <xf numFmtId="168" fontId="0" fillId="2" borderId="0" xfId="8" applyNumberFormat="1" applyFont="1" applyAlignment="1">
      <alignment vertical="center"/>
    </xf>
    <xf numFmtId="0" fontId="10" fillId="0" borderId="0" xfId="2" applyAlignment="1">
      <alignment horizontal="right" vertical="center"/>
    </xf>
    <xf numFmtId="14" fontId="0" fillId="0" borderId="0" xfId="4" applyFont="1" applyAlignment="1">
      <alignment horizontal="left"/>
    </xf>
    <xf numFmtId="14" fontId="0" fillId="0" borderId="0" xfId="4" applyFont="1" applyAlignment="1">
      <alignment horizontal="left" vertical="center"/>
    </xf>
    <xf numFmtId="0" fontId="10" fillId="0" borderId="0" xfId="2">
      <alignment horizontal="right"/>
    </xf>
    <xf numFmtId="0" fontId="10" fillId="0" borderId="11" xfId="11" applyBorder="1" applyAlignment="1">
      <alignment horizontal="left" vertical="top"/>
    </xf>
    <xf numFmtId="0" fontId="10" fillId="0" borderId="12" xfId="11" applyBorder="1" applyAlignment="1">
      <alignment horizontal="left" vertical="top"/>
    </xf>
    <xf numFmtId="0" fontId="10" fillId="0" borderId="17" xfId="11" applyBorder="1" applyAlignment="1">
      <alignment horizontal="left" vertical="top"/>
    </xf>
    <xf numFmtId="0" fontId="10" fillId="0" borderId="14" xfId="11" applyBorder="1" applyAlignment="1">
      <alignment horizontal="left" vertical="top"/>
    </xf>
    <xf numFmtId="0" fontId="10" fillId="0" borderId="15" xfId="11" applyBorder="1" applyAlignment="1">
      <alignment horizontal="left" vertical="top"/>
    </xf>
    <xf numFmtId="0" fontId="10" fillId="0" borderId="16" xfId="11" applyBorder="1" applyAlignment="1">
      <alignment horizontal="left" vertical="top"/>
    </xf>
    <xf numFmtId="0" fontId="0" fillId="0" borderId="0" xfId="3" applyFont="1">
      <alignment horizontal="left"/>
    </xf>
    <xf numFmtId="0" fontId="0" fillId="0" borderId="13" xfId="0" applyBorder="1" applyAlignment="1">
      <alignment horizontal="left"/>
    </xf>
    <xf numFmtId="0" fontId="2" fillId="0" borderId="0" xfId="1" applyAlignment="1">
      <alignment horizontal="left" vertical="center"/>
    </xf>
    <xf numFmtId="0" fontId="0" fillId="0" borderId="0" xfId="3" applyFont="1" applyAlignment="1">
      <alignment horizontal="left" vertical="center"/>
    </xf>
  </cellXfs>
  <cellStyles count="57">
    <cellStyle name="20 % - zvýraznenie1" xfId="34" builtinId="30" customBuiltin="1"/>
    <cellStyle name="20 % - zvýraznenie2" xfId="38" builtinId="34" customBuiltin="1"/>
    <cellStyle name="20 % - zvýraznenie3" xfId="42" builtinId="38" customBuiltin="1"/>
    <cellStyle name="20 % - zvýraznenie4" xfId="46" builtinId="42" customBuiltin="1"/>
    <cellStyle name="20 % - zvýraznenie5" xfId="50" builtinId="46" customBuiltin="1"/>
    <cellStyle name="20 % - zvýraznenie6" xfId="54" builtinId="50" customBuiltin="1"/>
    <cellStyle name="40 % - zvýraznenie1" xfId="35" builtinId="31" customBuiltin="1"/>
    <cellStyle name="40 % - zvýraznenie2" xfId="39" builtinId="35" customBuiltin="1"/>
    <cellStyle name="40 % - zvýraznenie3" xfId="43" builtinId="39" customBuiltin="1"/>
    <cellStyle name="40 % - zvýraznenie4" xfId="47" builtinId="43" customBuiltin="1"/>
    <cellStyle name="40 % - zvýraznenie5" xfId="51" builtinId="47" customBuiltin="1"/>
    <cellStyle name="40 % - zvýraznenie6" xfId="55" builtinId="51" customBuiltin="1"/>
    <cellStyle name="60 % - zvýraznenie1" xfId="36" builtinId="32" customBuiltin="1"/>
    <cellStyle name="60 % - zvýraznenie2" xfId="40" builtinId="36" customBuiltin="1"/>
    <cellStyle name="60 % - zvýraznenie3" xfId="44" builtinId="40" customBuiltin="1"/>
    <cellStyle name="60 % - zvýraznenie4" xfId="48" builtinId="44" customBuiltin="1"/>
    <cellStyle name="60 % - zvýraznenie5" xfId="52" builtinId="48" customBuiltin="1"/>
    <cellStyle name="60 % - zvýraznenie6" xfId="56" builtinId="52" customBuiltin="1"/>
    <cellStyle name="Cieľový odhad rozptylu" xfId="10" xr:uid="{00000000-0005-0000-0000-000009000000}"/>
    <cellStyle name="Čiarka" xfId="12" builtinId="3" customBuiltin="1"/>
    <cellStyle name="Čiarka [0]" xfId="13" builtinId="6" customBuiltin="1"/>
    <cellStyle name="Dni" xfId="6" xr:uid="{00000000-0005-0000-0000-000006000000}"/>
    <cellStyle name="Dobrá" xfId="24" builtinId="26" customBuiltin="1"/>
    <cellStyle name="Hlavičky tabuľky" xfId="5" xr:uid="{00000000-0005-0000-0000-000013000000}"/>
    <cellStyle name="Kontrolná bunka" xfId="31" builtinId="23" customBuiltin="1"/>
    <cellStyle name="Mena" xfId="14" builtinId="4" customBuiltin="1"/>
    <cellStyle name="Mena [0]" xfId="15" builtinId="7" customBuiltin="1"/>
    <cellStyle name="Nadpis 1" xfId="17" builtinId="16" customBuiltin="1"/>
    <cellStyle name="Nadpis 2" xfId="18" builtinId="17" customBuiltin="1"/>
    <cellStyle name="Nadpis 3" xfId="19" builtinId="18" customBuiltin="1"/>
    <cellStyle name="Nadpis 4" xfId="23" builtinId="19" customBuiltin="1"/>
    <cellStyle name="Názov" xfId="1" builtinId="15" customBuiltin="1"/>
    <cellStyle name="Neutrálna" xfId="26" builtinId="28" customBuiltin="1"/>
    <cellStyle name="Nezadávajte" xfId="8" xr:uid="{00000000-0005-0000-0000-000007000000}"/>
    <cellStyle name="Normálna" xfId="0" builtinId="0" customBuiltin="1"/>
    <cellStyle name="Označenia" xfId="2" xr:uid="{00000000-0005-0000-0000-00000E000000}"/>
    <cellStyle name="Percentá" xfId="16" builtinId="5" customBuiltin="1"/>
    <cellStyle name="Poznámka" xfId="20" builtinId="10" customBuiltin="1"/>
    <cellStyle name="Poznámky" xfId="11" xr:uid="{00000000-0005-0000-0000-000011000000}"/>
    <cellStyle name="Prepojená bunka" xfId="30" builtinId="24" customBuiltin="1"/>
    <cellStyle name="Spolu" xfId="22" builtinId="25" customBuiltin="1"/>
    <cellStyle name="Súčty tabuľky" xfId="9" xr:uid="{00000000-0005-0000-0000-000014000000}"/>
    <cellStyle name="Text upozornenia" xfId="32" builtinId="11" customBuiltin="1"/>
    <cellStyle name="Vlastná mena" xfId="7" xr:uid="{00000000-0005-0000-0000-000004000000}"/>
    <cellStyle name="Vlastný dátum" xfId="4" xr:uid="{00000000-0005-0000-0000-000005000000}"/>
    <cellStyle name="Vlastný vstup" xfId="3" xr:uid="{00000000-0005-0000-0000-00000D000000}"/>
    <cellStyle name="Vstup" xfId="27" builtinId="20" customBuiltin="1"/>
    <cellStyle name="Výpočet" xfId="29" builtinId="22" customBuiltin="1"/>
    <cellStyle name="Výstup" xfId="28" builtinId="21" customBuiltin="1"/>
    <cellStyle name="Vysvetľujúci text" xfId="21" builtinId="53" customBuiltin="1"/>
    <cellStyle name="Zlá" xfId="25" builtinId="27" customBuiltin="1"/>
    <cellStyle name="Zvýraznenie1" xfId="33" builtinId="29" customBuiltin="1"/>
    <cellStyle name="Zvýraznenie2" xfId="37" builtinId="33" customBuiltin="1"/>
    <cellStyle name="Zvýraznenie3" xfId="41" builtinId="37" customBuiltin="1"/>
    <cellStyle name="Zvýraznenie4" xfId="45" builtinId="41" customBuiltin="1"/>
    <cellStyle name="Zvýraznenie5" xfId="49" builtinId="45" customBuiltin="1"/>
    <cellStyle name="Zvýraznenie6" xfId="53" builtinId="49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169" formatCode="#,##0.00\ &quot;€&quot;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8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Týždenná predajná činnosť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ktivita" displayName="Aktivita" ref="B5:M13" totalsRowCount="1" totalsRowDxfId="13">
  <tableColumns count="12">
    <tableColumn id="1" xr3:uid="{00000000-0010-0000-0000-000001000000}" name="DNI" totalsRowLabel="Spolu" totalsRowDxfId="12" dataCellStyle="Súčty tabuľky"/>
    <tableColumn id="2" xr3:uid="{00000000-0010-0000-0000-000002000000}" name="V KANCELÁRII" totalsRowFunction="sum" totalsRowDxfId="11" dataCellStyle="Vlastná mena"/>
    <tableColumn id="3" xr3:uid="{00000000-0010-0000-0000-000003000000}" name="MIMO KANCELÁRIE" totalsRowFunction="sum" totalsRowDxfId="10" dataCellStyle="Vlastná mena"/>
    <tableColumn id="4" xr3:uid="{00000000-0010-0000-0000-000004000000}" name="NÁVŠTEVY V KANCELÁRII" totalsRowFunction="sum" totalsRowDxfId="9" dataCellStyle="Vlastná mena"/>
    <tableColumn id="5" xr3:uid="{00000000-0010-0000-0000-000005000000}" name="VONKAJŠIE HOVORY" totalsRowFunction="sum" totalsRowDxfId="8" dataCellStyle="Vlastná mena"/>
    <tableColumn id="6" xr3:uid="{00000000-0010-0000-0000-000006000000}" name="TELEFÓNNE HOVORY" totalsRowFunction="sum" totalsRowDxfId="7" dataCellStyle="Vlastná mena"/>
    <tableColumn id="7" xr3:uid="{00000000-0010-0000-0000-000007000000}" name="NOVÉ KONTO – TELEFÓN" totalsRowFunction="sum" totalsRowDxfId="6" dataCellStyle="Vlastná mena"/>
    <tableColumn id="8" xr3:uid="{00000000-0010-0000-0000-000008000000}" name="HOSŤOVSKÉ IZBY" totalsRowFunction="min" totalsRowDxfId="5" dataCellStyle="Vlastná mena"/>
    <tableColumn id="9" xr3:uid="{00000000-0010-0000-0000-000009000000}" name="JEDLO A NÁPOJE" totalsRowFunction="sum" totalsRowDxfId="4" dataCellStyle="Vlastná mena"/>
    <tableColumn id="10" xr3:uid="{00000000-0010-0000-0000-00000A000000}" name="PRENÁJOM MIESTNOSTI NA SCHÔDZU" totalsRowFunction="sum" totalsRowDxfId="3" dataCellStyle="Vlastná mena"/>
    <tableColumn id="11" xr3:uid="{00000000-0010-0000-0000-00000B000000}" name="INÉ*" totalsRowFunction="sum" totalsRowDxfId="2" dataCellStyle="Vlastná mena"/>
    <tableColumn id="12" xr3:uid="{00000000-0010-0000-0000-00000C000000}" name="SPOLU" totalsRowFunction="sum" dataDxfId="1" totalsRowDxfId="0" dataCellStyle="Vlastná mena">
      <calculatedColumnFormula>SUM(Aktivita[[#This Row],[V KANCELÁRII]:[INÉ*]])</calculatedColumnFormula>
    </tableColumn>
  </tableColumns>
  <tableStyleInfo name="Týždenná predajná činnosť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ni a rôzne predajné náklady vrátane návštev v kancelárii, vonkajších hovorov, jedla a nápojov a prenájmu miestnosti na schôdzu. Súčet sa vypočíta automaticky."/>
    </ext>
  </extLst>
</table>
</file>

<file path=xl/theme/theme1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13" width="16.75" customWidth="1"/>
    <col min="14" max="14" width="2.625" customWidth="1"/>
  </cols>
  <sheetData>
    <row r="1" spans="2:13" ht="12" customHeight="1" x14ac:dyDescent="0.2">
      <c r="B1" s="26" t="s">
        <v>31</v>
      </c>
      <c r="C1" s="26"/>
      <c r="D1" s="26"/>
      <c r="E1" s="26"/>
      <c r="F1" s="26"/>
      <c r="G1" s="26"/>
      <c r="H1" s="26"/>
      <c r="I1" s="17" t="s">
        <v>19</v>
      </c>
      <c r="J1" s="24" t="s">
        <v>22</v>
      </c>
      <c r="K1" s="24"/>
      <c r="L1" s="17" t="s">
        <v>26</v>
      </c>
      <c r="M1" s="15" t="s">
        <v>29</v>
      </c>
    </row>
    <row r="2" spans="2:13" ht="20.25" customHeight="1" x14ac:dyDescent="0.2">
      <c r="B2" s="26"/>
      <c r="C2" s="26"/>
      <c r="D2" s="26"/>
      <c r="E2" s="26"/>
      <c r="F2" s="26"/>
      <c r="G2" s="26"/>
      <c r="H2" s="26"/>
      <c r="I2" s="17"/>
      <c r="J2" s="24"/>
      <c r="K2" s="24"/>
      <c r="L2" s="17"/>
      <c r="M2" s="15"/>
    </row>
    <row r="3" spans="2:13" ht="20.25" customHeight="1" x14ac:dyDescent="0.2">
      <c r="B3" s="26"/>
      <c r="C3" s="26"/>
      <c r="D3" s="26"/>
      <c r="E3" s="26"/>
      <c r="F3" s="26"/>
      <c r="G3" s="26"/>
      <c r="H3" s="26"/>
      <c r="I3" s="14" t="s">
        <v>20</v>
      </c>
      <c r="J3" s="27" t="s">
        <v>23</v>
      </c>
      <c r="K3" s="27"/>
      <c r="L3" s="14" t="s">
        <v>27</v>
      </c>
      <c r="M3" s="16" t="s">
        <v>29</v>
      </c>
    </row>
    <row r="4" spans="2:13" ht="29.25" customHeight="1" x14ac:dyDescent="0.2">
      <c r="B4" s="26"/>
      <c r="C4" s="26"/>
      <c r="D4" s="26"/>
      <c r="E4" s="26"/>
      <c r="F4" s="26"/>
      <c r="G4" s="26"/>
      <c r="H4" s="26"/>
      <c r="I4" s="14"/>
      <c r="J4" s="27"/>
      <c r="K4" s="27"/>
      <c r="L4" s="14"/>
      <c r="M4" s="16"/>
    </row>
    <row r="5" spans="2:13" ht="48" customHeight="1" x14ac:dyDescent="0.25">
      <c r="B5" s="11" t="s">
        <v>0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24</v>
      </c>
      <c r="K5" s="1" t="s">
        <v>25</v>
      </c>
      <c r="L5" s="1" t="s">
        <v>28</v>
      </c>
      <c r="M5" s="1" t="s">
        <v>30</v>
      </c>
    </row>
    <row r="6" spans="2:13" ht="20.25" customHeight="1" x14ac:dyDescent="0.2">
      <c r="B6" s="2" t="s">
        <v>1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13">
        <f>SUM(Aktivita[[#This Row],[V KANCELÁRII]:[INÉ*]])</f>
        <v>210</v>
      </c>
    </row>
    <row r="7" spans="2:13" ht="20.25" customHeight="1" x14ac:dyDescent="0.2">
      <c r="B7" s="2" t="s">
        <v>2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13">
        <f>SUM(Aktivita[[#This Row],[V KANCELÁRII]:[INÉ*]])</f>
        <v>338</v>
      </c>
    </row>
    <row r="8" spans="2:13" ht="20.25" customHeight="1" x14ac:dyDescent="0.2">
      <c r="B8" s="2" t="s">
        <v>3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13">
        <f>SUM(Aktivita[[#This Row],[V KANCELÁRII]:[INÉ*]])</f>
        <v>710</v>
      </c>
    </row>
    <row r="9" spans="2:13" ht="20.25" customHeight="1" x14ac:dyDescent="0.2">
      <c r="B9" s="2" t="s">
        <v>4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13">
        <f>SUM(Aktivita[[#This Row],[V KANCELÁRII]:[INÉ*]])</f>
        <v>425</v>
      </c>
    </row>
    <row r="10" spans="2:13" ht="20.25" customHeight="1" x14ac:dyDescent="0.2">
      <c r="B10" s="2" t="s">
        <v>5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13">
        <f>SUM(Aktivita[[#This Row],[V KANCELÁRII]:[INÉ*]])</f>
        <v>378</v>
      </c>
    </row>
    <row r="11" spans="2:13" ht="20.25" customHeight="1" x14ac:dyDescent="0.2">
      <c r="B11" s="2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3">
        <f>SUM(Aktivita[[#This Row],[V KANCELÁRII]:[INÉ*]])</f>
        <v>0</v>
      </c>
    </row>
    <row r="12" spans="2:13" ht="20.25" customHeight="1" x14ac:dyDescent="0.2">
      <c r="B12" s="2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3">
        <f>SUM(Aktivita[[#This Row],[V KANCELÁRII]:[INÉ*]])</f>
        <v>0</v>
      </c>
    </row>
    <row r="13" spans="2:13" ht="20.25" customHeight="1" x14ac:dyDescent="0.2">
      <c r="B13" s="7" t="s">
        <v>8</v>
      </c>
      <c r="C13" s="8">
        <f>SUBTOTAL(109,Aktivita[V KANCELÁRII])</f>
        <v>176</v>
      </c>
      <c r="D13" s="8">
        <f>SUBTOTAL(109,Aktivita[MIMO KANCELÁRIE])</f>
        <v>324</v>
      </c>
      <c r="E13" s="8">
        <f>SUBTOTAL(109,Aktivita[NÁVŠTEVY V KANCELÁRII])</f>
        <v>65</v>
      </c>
      <c r="F13" s="8">
        <f>SUBTOTAL(109,Aktivita[VONKAJŠIE HOVORY])</f>
        <v>177</v>
      </c>
      <c r="G13" s="8">
        <f>SUBTOTAL(109,Aktivita[TELEFÓNNE HOVORY])</f>
        <v>372</v>
      </c>
      <c r="H13" s="8">
        <f>SUBTOTAL(109,Aktivita[NOVÉ KONTO – TELEFÓN])</f>
        <v>220</v>
      </c>
      <c r="I13" s="8">
        <f>SUBTOTAL(105,Aktivita[HOSŤOVSKÉ IZBY])</f>
        <v>0</v>
      </c>
      <c r="J13" s="8">
        <f>SUBTOTAL(109,Aktivita[JEDLO A NÁPOJE])</f>
        <v>0</v>
      </c>
      <c r="K13" s="8">
        <f>SUBTOTAL(109,Aktivita[PRENÁJOM MIESTNOSTI NA SCHÔDZU])</f>
        <v>0</v>
      </c>
      <c r="L13" s="8">
        <f>SUBTOTAL(109,Aktivita[INÉ*])</f>
        <v>0</v>
      </c>
      <c r="M13" s="8">
        <f>SUBTOTAL(109,Aktivita[SPOLU])</f>
        <v>2061</v>
      </c>
    </row>
    <row r="14" spans="2:13" ht="20.2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2:13" ht="20.25" customHeight="1" x14ac:dyDescent="0.2">
      <c r="B15" s="9" t="s">
        <v>9</v>
      </c>
      <c r="C15" s="4">
        <v>200</v>
      </c>
      <c r="D15" s="4">
        <v>400</v>
      </c>
      <c r="E15" s="4">
        <v>300</v>
      </c>
      <c r="F15" s="4">
        <v>65</v>
      </c>
      <c r="G15" s="4">
        <v>500</v>
      </c>
      <c r="H15" s="4">
        <v>300</v>
      </c>
      <c r="I15" s="4">
        <v>400</v>
      </c>
      <c r="J15" s="4">
        <v>600</v>
      </c>
      <c r="K15" s="4">
        <v>300</v>
      </c>
      <c r="L15" s="4">
        <v>300</v>
      </c>
      <c r="M15" s="5">
        <f>SUM(C15:L15)</f>
        <v>3365</v>
      </c>
    </row>
    <row r="16" spans="2:13" ht="20.25" customHeight="1" x14ac:dyDescent="0.2">
      <c r="B16" s="10" t="s">
        <v>10</v>
      </c>
      <c r="C16" s="6">
        <f>SUM(Aktivita[[#Totals],[V KANCELÁRII]]-C15)</f>
        <v>-24</v>
      </c>
      <c r="D16" s="6">
        <f>SUM(Aktivita[[#Totals],[MIMO KANCELÁRIE]]-D15)</f>
        <v>-76</v>
      </c>
      <c r="E16" s="6">
        <f>SUM(Aktivita[[#Totals],[NÁVŠTEVY V KANCELÁRII]]-E15)</f>
        <v>-235</v>
      </c>
      <c r="F16" s="6">
        <f>SUM(Aktivita[[#Totals],[NÁVŠTEVY V KANCELÁRII]]-F15)</f>
        <v>0</v>
      </c>
      <c r="G16" s="6">
        <f>SUM(Aktivita[[#Totals],[TELEFÓNNE HOVORY]]-G15)</f>
        <v>-128</v>
      </c>
      <c r="H16" s="6">
        <f>SUM(Aktivita[[#Totals],[NOVÉ KONTO – TELEFÓN]]-H15)</f>
        <v>-80</v>
      </c>
      <c r="I16" s="6">
        <f>SUM(Aktivita[[#Totals],[HOSŤOVSKÉ IZBY]]-I15)</f>
        <v>-400</v>
      </c>
      <c r="J16" s="6">
        <f>SUM(Aktivita[[#Totals],[JEDLO A NÁPOJE]]-J15)</f>
        <v>-600</v>
      </c>
      <c r="K16" s="6">
        <f>SUM(Aktivita[[#Totals],[PRENÁJOM MIESTNOSTI NA SCHÔDZU]]-K15)</f>
        <v>-300</v>
      </c>
      <c r="L16" s="6">
        <f>SUM(Aktivita[[#Totals],[INÉ*]]-L15)</f>
        <v>-300</v>
      </c>
      <c r="M16" s="5">
        <f>SUM(C16:L16)</f>
        <v>-2143</v>
      </c>
    </row>
    <row r="17" spans="2:6" ht="40.5" customHeight="1" x14ac:dyDescent="0.2"/>
    <row r="18" spans="2:6" ht="20.25" customHeight="1" x14ac:dyDescent="0.2">
      <c r="B18" s="18" t="s">
        <v>11</v>
      </c>
      <c r="C18" s="19"/>
      <c r="D18" s="19"/>
      <c r="E18" s="19"/>
      <c r="F18" s="20"/>
    </row>
    <row r="19" spans="2:6" ht="20.25" customHeight="1" x14ac:dyDescent="0.2">
      <c r="B19" s="21"/>
      <c r="C19" s="22"/>
      <c r="D19" s="22"/>
      <c r="E19" s="22"/>
      <c r="F19" s="23"/>
    </row>
    <row r="20" spans="2:6" ht="27.75" customHeight="1" x14ac:dyDescent="0.2">
      <c r="B20" t="s">
        <v>12</v>
      </c>
      <c r="C20" s="25"/>
      <c r="D20" s="25"/>
      <c r="E20" s="25"/>
      <c r="F20" s="25"/>
    </row>
  </sheetData>
  <mergeCells count="11"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V tomto hárku môžete vytvoriť týždenný výkaz predajnej činnosti. Do tabuľky činnosti zadajte podrobnosti o predaji a do riadka pod tabuľkou cieľovú sumu. Odchýlka sa vypočíta automaticky." sqref="A1" xr:uid="{00000000-0002-0000-0000-000000000000}"/>
    <dataValidation allowBlank="1" showInputMessage="1" showErrorMessage="1" prompt="Do bunky napravo zadajte meno predajcu." sqref="I1" xr:uid="{00000000-0002-0000-0000-000001000000}"/>
    <dataValidation allowBlank="1" showInputMessage="1" showErrorMessage="1" prompt="Do tejto bunky zadajte meno predajcu." sqref="J1" xr:uid="{00000000-0002-0000-0000-000002000000}"/>
    <dataValidation allowBlank="1" showInputMessage="1" showErrorMessage="1" prompt="Do bunky napravo zadajte miesto." sqref="I3" xr:uid="{00000000-0002-0000-0000-000003000000}"/>
    <dataValidation allowBlank="1" showInputMessage="1" showErrorMessage="1" prompt="Do tejto bunky zadajte miesto." sqref="J3" xr:uid="{00000000-0002-0000-0000-000004000000}"/>
    <dataValidation allowBlank="1" showInputMessage="1" showErrorMessage="1" prompt="Do bunky napravo zadajte dátum konca týždňa." sqref="L1" xr:uid="{00000000-0002-0000-0000-000005000000}"/>
    <dataValidation allowBlank="1" showInputMessage="1" showErrorMessage="1" prompt="Do tejto bunky zadajte dátum konca týždňa." sqref="M1" xr:uid="{00000000-0002-0000-0000-000006000000}"/>
    <dataValidation allowBlank="1" showInputMessage="1" showErrorMessage="1" prompt="Do bunky napravo zadajte dnešný dátum." sqref="L3" xr:uid="{00000000-0002-0000-0000-000007000000}"/>
    <dataValidation allowBlank="1" showInputMessage="1" showErrorMessage="1" prompt="Do tejto bunky zadajte dnešný dátum." sqref="M3" xr:uid="{00000000-0002-0000-0000-000008000000}"/>
    <dataValidation allowBlank="1" showInputMessage="1" showErrorMessage="1" prompt="Do tohto stĺpca pod týmto záhlavím zadajte dni." sqref="B5" xr:uid="{00000000-0002-0000-0000-000009000000}"/>
    <dataValidation allowBlank="1" showInputMessage="1" showErrorMessage="1" prompt="Do stĺpca pod týmto záhlavím zadajte sumu V kancelárii." sqref="C5" xr:uid="{00000000-0002-0000-0000-00000A000000}"/>
    <dataValidation allowBlank="1" showInputMessage="1" showErrorMessage="1" prompt="Do stĺpca pod týmto záhlavím zadajte sumu Mimo kancelárie." sqref="D5" xr:uid="{00000000-0002-0000-0000-00000B000000}"/>
    <dataValidation allowBlank="1" showInputMessage="1" showErrorMessage="1" prompt="Do stĺpca pod týmto záhlavím zadajte náklady na návštevy v kancelárii." sqref="E5" xr:uid="{00000000-0002-0000-0000-00000C000000}"/>
    <dataValidation allowBlank="1" showInputMessage="1" showErrorMessage="1" prompt="Do stĺpca pod týmto záhlavím zadajte náklady na vonkajšie hovory." sqref="F5" xr:uid="{00000000-0002-0000-0000-00000D000000}"/>
    <dataValidation allowBlank="1" showInputMessage="1" showErrorMessage="1" prompt="Do stĺpca pod týmto záhlavím zadajte náklady na telefónne hovory." sqref="G5" xr:uid="{00000000-0002-0000-0000-00000E000000}"/>
    <dataValidation allowBlank="1" showInputMessage="1" showErrorMessage="1" prompt="Do stĺpca pod týmto záhlavím zadajte náklady na telefonáty novým zákazníkom." sqref="H5" xr:uid="{00000000-0002-0000-0000-00000F000000}"/>
    <dataValidation allowBlank="1" showInputMessage="1" showErrorMessage="1" prompt="Do stĺpca pod týmto záhlavím zadajte náklady na hosťovské izby." sqref="I5" xr:uid="{00000000-0002-0000-0000-000010000000}"/>
    <dataValidation allowBlank="1" showInputMessage="1" showErrorMessage="1" prompt="Do stĺpca pod týmto záhlavím zadajte náklady na jedlo a nápoje." sqref="J5" xr:uid="{00000000-0002-0000-0000-000011000000}"/>
    <dataValidation allowBlank="1" showInputMessage="1" showErrorMessage="1" prompt="Do stĺpca pod týmto záhlavím zadajte náklady na prenájom miestnosti na schôdzu." sqref="K5" xr:uid="{00000000-0002-0000-0000-000012000000}"/>
    <dataValidation allowBlank="1" showInputMessage="1" showErrorMessage="1" prompt="Do stĺpca pod týmto záhlavím zadajte iné náklady." sqref="L5" xr:uid="{00000000-0002-0000-0000-000013000000}"/>
    <dataValidation allowBlank="1" showInputMessage="1" showErrorMessage="1" prompt="V tomto stĺpci pod týmto záhlavím sa automaticky vypočítava súčet. Do buniek nižšie zadajte cieľové náklady a odchýlka sa vypočíta automaticky." sqref="M5" xr:uid="{00000000-0002-0000-0000-000014000000}"/>
    <dataValidation allowBlank="1" showInputMessage="1" showErrorMessage="1" prompt="Do buniek napravo zadajte cieľové náklady. Odchýlka sa vypočíta automaticky v bunkách nižšie." sqref="B15" xr:uid="{00000000-0002-0000-0000-000015000000}"/>
    <dataValidation allowBlank="1" showInputMessage="1" showErrorMessage="1" prompt="Odchýlka sa vypočíta automaticky a ikony sa aktualizujú v bunkách napravo. Do buniek nižšie zadajte vysvetlenie a schválenie." sqref="B16" xr:uid="{00000000-0002-0000-0000-000016000000}"/>
    <dataValidation allowBlank="1" showInputMessage="1" showErrorMessage="1" prompt="Do tejto bunky zadajte vysvetlenie a do bunky C20 schválenie." sqref="B18:F19" xr:uid="{00000000-0002-0000-0000-000017000000}"/>
    <dataValidation allowBlank="1" showInputMessage="1" showErrorMessage="1" prompt="Do bunky napravo zadajte schválenie." sqref="B20" xr:uid="{00000000-0002-0000-0000-000018000000}"/>
    <dataValidation allowBlank="1" showInputMessage="1" showErrorMessage="1" prompt="Do tejto bunky zadajte schválenie." sqref="C20:F20" xr:uid="{00000000-0002-0000-0000-000019000000}"/>
    <dataValidation allowBlank="1" showInputMessage="1" showErrorMessage="1" prompt="V tejto bunke je názov hárka. Do bunky J1 zadajte meno predajcu, do bunky J3 miesto a do buniek M1 a M3 dátumy." sqref="B1:H4" xr:uid="{00000000-0002-0000-0000-00001A000000}"/>
  </dataValidations>
  <printOptions horizontalCentered="1"/>
  <pageMargins left="0.25" right="0.25" top="0.75" bottom="0.7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FDFBA7A-E0E6-4FA0-A1DC-8B8075979C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F85888F6-428D-40B9-BC17-9CB2FB3E38BD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F91E3A98-9609-43BD-B7A0-BA767F123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TM03107674</ap:Template>
  <ap:DocSecurity>0</ap:DocSecurity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ap:HeadingPairs>
  <ap:TitlesOfParts>
    <vt:vector baseType="lpstr" size="5">
      <vt:lpstr>Týždenná predajná činnosť</vt:lpstr>
      <vt:lpstr>Nadpis1</vt:lpstr>
      <vt:lpstr>'Týždenná predajná činnosť'!Názvy_tlače</vt:lpstr>
      <vt:lpstr>OblasťNázvuRiadka1..J3</vt:lpstr>
      <vt:lpstr>OblasťNázvuRiadka2..M3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2022-02-14T06:30:43Z</dcterms:created>
  <dcterms:modified xsi:type="dcterms:W3CDTF">2022-04-21T07:47:39Z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