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sk-SK\"/>
    </mc:Choice>
  </mc:AlternateContent>
  <xr:revisionPtr revIDLastSave="0" documentId="12_ncr:500000_{379E7D5C-A57B-403A-A3AE-A3C6EA227F33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Evidencia transakcií" sheetId="7" r:id="rId1"/>
  </sheets>
  <definedNames>
    <definedName name="Nadpis1">Súhrn[[#Headers],[Kategória]]</definedName>
    <definedName name="NadpisStĺpca1">Evidencia[[#Headers],[Č. transakcie]]</definedName>
    <definedName name="_xlnm.Print_Titles" localSheetId="0">'Evidencia transakcií'!$B:$C,'Evidencia transakcií'!$2:$2</definedName>
    <definedName name="RowTitleRegion1..I1">'Evidencia transakcií'!$D$1</definedName>
    <definedName name="VyhľadávanieKategórie">Súhrn[Kategória]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<sst xmlns="http://schemas.openxmlformats.org/spreadsheetml/2006/main" count="33" uniqueCount="23">
  <si>
    <t xml:space="preserve"> Evidencia transakcií</t>
  </si>
  <si>
    <t>Prehľad výdavkov</t>
  </si>
  <si>
    <t>Kategória</t>
  </si>
  <si>
    <t>Vklad</t>
  </si>
  <si>
    <t>Potraviny</t>
  </si>
  <si>
    <t>Zábava</t>
  </si>
  <si>
    <t>Škola</t>
  </si>
  <si>
    <t>Služby</t>
  </si>
  <si>
    <t>Iné</t>
  </si>
  <si>
    <t>Súčet</t>
  </si>
  <si>
    <t>Aktuálny zostatok</t>
  </si>
  <si>
    <t>Č. transakcie</t>
  </si>
  <si>
    <t>Debetná karta</t>
  </si>
  <si>
    <t>Dátum</t>
  </si>
  <si>
    <t>Popis</t>
  </si>
  <si>
    <t>Počiatočný zostatok</t>
  </si>
  <si>
    <t>Školné</t>
  </si>
  <si>
    <t>Elektrika</t>
  </si>
  <si>
    <t>Školské potreby</t>
  </si>
  <si>
    <t>Videopožičovňa</t>
  </si>
  <si>
    <t>Výber (-)</t>
  </si>
  <si>
    <t>Vklad (+)</t>
  </si>
  <si>
    <t>Zostatok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</si>
</sst>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5" fontId="4" fillId="0" borderId="0" applyFont="0" applyFill="0" applyBorder="0" applyProtection="0">
      <alignment horizontal="right" vertical="center" indent="5"/>
    </xf>
    <xf numFmtId="165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5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165" fontId="0" fillId="0" borderId="0" xfId="5" applyFont="1" applyFill="1" applyBorder="1">
      <alignment horizontal="right" vertical="center" indent="5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5" fontId="6" fillId="2" borderId="1" xfId="10" applyNumberFormat="1">
      <alignment horizontal="right" vertical="center"/>
    </xf>
  </cellXfs>
  <cellStyles count="12">
    <cellStyle name="Dátum" xfId="7" xr:uid="{00000000-0005-0000-0000-000003000000}"/>
    <cellStyle name="Mena" xfId="6" builtinId="4" customBuiltin="1"/>
    <cellStyle name="Mena [0]" xfId="5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8" builtinId="19" customBuiltin="1"/>
    <cellStyle name="Nadpis zostatku" xfId="11" xr:uid="{00000000-0005-0000-0000-000000000000}"/>
    <cellStyle name="Názov" xfId="1" builtinId="15" customBuiltin="1"/>
    <cellStyle name="Normálna" xfId="0" builtinId="0" customBuiltin="1"/>
    <cellStyle name="Spolu" xfId="10" builtinId="25" customBuiltin="1"/>
    <cellStyle name="Vysvetľujúci text" xfId="9" builtinId="53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Evidencia_transakcií" defaultPivotStyle="PivotStyleLight16">
    <tableStyle name="Prehľad evidencie transakcií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  <tableStyle name="Evidencia_transakcií" pivot="0" count="3" xr9:uid="{00000000-0011-0000-FFFF-FFFF01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videncia" displayName="Evidencia" ref="D2:J8">
  <tableColumns count="7">
    <tableColumn id="1" xr3:uid="{00000000-0010-0000-0000-000001000000}" name="Č. transakcie" totalsRowLabel="Totals"/>
    <tableColumn id="6" xr3:uid="{00000000-0010-0000-0000-000006000000}" name="Dátum"/>
    <tableColumn id="7" xr3:uid="{00000000-0010-0000-0000-000007000000}" name="Popis" totalsRowDxfId="1"/>
    <tableColumn id="2" xr3:uid="{00000000-0010-0000-0000-000002000000}" name="Kategória" totalsRowDxfId="0"/>
    <tableColumn id="3" xr3:uid="{00000000-0010-0000-0000-000003000000}" name="Výber (-)" totalsRowFunction="sum"/>
    <tableColumn id="4" xr3:uid="{00000000-0010-0000-0000-000004000000}" name="Vklad (+)" totalsRowFunction="sum"/>
    <tableColumn id="5" xr3:uid="{00000000-0010-0000-0000-000005000000}" name="Zostatok" totalsRowFunction="custom">
      <calculatedColumnFormula>IF(ISBLANK(Evidencia[[#This Row],[Výber (-)]]),J2+Evidencia[[#This Row],[Vklad (+)]],J2-Evidencia[[#This Row],[Výber (-)]])</calculatedColumnFormula>
      <totalsRowFormula>Evidencia[[#Totals],[Vklad (+)]]-Evidencia[[#Totals],[Výber (-)]]</totalsRowFormula>
    </tableColumn>
  </tableColumns>
  <tableStyleInfo name="Evidencia_transakcií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číslo šeku, dátum, popis, kategóriu, sumu výberu a sumu vkladu. Zostatok sa vypočíta automatick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úhrn" displayName="Súhrn" ref="B3:C9" totalsRowShown="0">
  <tableColumns count="2">
    <tableColumn id="1" xr3:uid="{00000000-0010-0000-0100-000001000000}" name="Kategória"/>
    <tableColumn id="2" xr3:uid="{00000000-0010-0000-0100-000002000000}" name="Súčet">
      <calculatedColumnFormula>SUMIF(Evidencia[Kategória],"=" &amp;Súhrn[[#This Row],[Kategória]],Evidencia[Výber (-)])</calculatedColumnFormula>
    </tableColumn>
  </tableColumns>
  <tableStyleInfo name="Prehľad evidencie transakcií" showFirstColumn="0" showLastColumn="0" showRowStripes="0" showColumnStripes="0"/>
  <extLst>
    <ext xmlns:x14="http://schemas.microsoft.com/office/spreadsheetml/2009/9/main" uri="{504A1905-F514-4f6f-8877-14C23A59335A}">
      <x14:table altTextSummary="Do tejto tabuľky zadajte položky kategórií. Celkové náklady sa aktualizujú automaticky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22.85546875" style="5" customWidth="1"/>
    <col min="4" max="4" width="15.28515625" customWidth="1"/>
    <col min="5" max="5" width="15.140625" customWidth="1"/>
    <col min="6" max="6" width="30.7109375" customWidth="1"/>
    <col min="7" max="7" width="18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0" t="s">
        <v>0</v>
      </c>
      <c r="C1" s="10"/>
      <c r="D1" s="11" t="s">
        <v>10</v>
      </c>
      <c r="E1" s="11"/>
      <c r="F1" s="11"/>
      <c r="G1" s="11"/>
      <c r="H1" s="11"/>
      <c r="I1" s="13">
        <f>SUM(Evidencia[Vklad (+)])-SUM(Evidencia[Výber (-)])</f>
        <v>1617</v>
      </c>
      <c r="J1" s="13"/>
    </row>
    <row r="2" spans="2:10" ht="33" customHeight="1" x14ac:dyDescent="0.25">
      <c r="B2" s="12" t="s">
        <v>1</v>
      </c>
      <c r="C2" s="12"/>
      <c r="D2" t="s">
        <v>11</v>
      </c>
      <c r="E2" t="s">
        <v>13</v>
      </c>
      <c r="F2" t="s">
        <v>14</v>
      </c>
      <c r="G2" t="s">
        <v>2</v>
      </c>
      <c r="H2" s="8" t="s">
        <v>20</v>
      </c>
      <c r="I2" s="8" t="s">
        <v>21</v>
      </c>
      <c r="J2" s="9" t="s">
        <v>22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43251</v>
      </c>
      <c r="F3" s="4" t="s">
        <v>15</v>
      </c>
      <c r="G3" s="4" t="s">
        <v>3</v>
      </c>
      <c r="H3" s="3"/>
      <c r="I3" s="3">
        <v>2000</v>
      </c>
      <c r="J3" s="7">
        <f>Evidencia[[#This Row],[Vklad (+)]]</f>
        <v>2000</v>
      </c>
    </row>
    <row r="4" spans="2:10" ht="30" customHeight="1" x14ac:dyDescent="0.25">
      <c r="B4" s="4" t="s">
        <v>3</v>
      </c>
      <c r="C4" s="7">
        <f>IFERROR(SUMIF(Evidencia[Kategória],"=" &amp;Súhrn[[#This Row],[Kategória]],Evidencia[Vklad (+)]),"")</f>
        <v>2000</v>
      </c>
      <c r="D4" s="6" t="s">
        <v>12</v>
      </c>
      <c r="E4" s="2">
        <f ca="1">TODAY()+10</f>
        <v>43261</v>
      </c>
      <c r="F4" s="4" t="s">
        <v>16</v>
      </c>
      <c r="G4" s="4" t="s">
        <v>6</v>
      </c>
      <c r="H4" s="3">
        <v>225</v>
      </c>
      <c r="I4" s="3"/>
      <c r="J4" s="7">
        <f>IF(ISBLANK(Evidencia[[#This Row],[Výber (-)]]),J3+Evidencia[[#This Row],[Vklad (+)]],J3-Evidencia[[#This Row],[Výber (-)]])</f>
        <v>1775</v>
      </c>
    </row>
    <row r="5" spans="2:10" ht="30" customHeight="1" x14ac:dyDescent="0.25">
      <c r="B5" s="4" t="s">
        <v>4</v>
      </c>
      <c r="C5" s="7">
        <f>IFERROR(SUMIF(Evidencia[Kategória],"=" &amp;Súhrn[[#This Row],[Kategória]],Evidencia[Výber (-)]),"")</f>
        <v>40</v>
      </c>
      <c r="D5" s="6">
        <v>1001</v>
      </c>
      <c r="E5" s="2">
        <f ca="1">TODAY()+30</f>
        <v>43281</v>
      </c>
      <c r="F5" s="4" t="s">
        <v>17</v>
      </c>
      <c r="G5" s="4" t="s">
        <v>7</v>
      </c>
      <c r="H5" s="3">
        <v>73</v>
      </c>
      <c r="I5" s="3"/>
      <c r="J5" s="7">
        <f>IF(ISBLANK(Evidencia[[#This Row],[Výber (-)]]),J4+Evidencia[[#This Row],[Vklad (+)]],J4-Evidencia[[#This Row],[Výber (-)]])</f>
        <v>1702</v>
      </c>
    </row>
    <row r="6" spans="2:10" ht="30" customHeight="1" x14ac:dyDescent="0.25">
      <c r="B6" s="4" t="s">
        <v>5</v>
      </c>
      <c r="C6" s="7">
        <f>IFERROR(SUMIF(Evidencia[Kategória],"=" &amp;Súhrn[[#This Row],[Kategória]],Evidencia[Výber (-)]),"")</f>
        <v>7</v>
      </c>
      <c r="D6" s="6" t="s">
        <v>12</v>
      </c>
      <c r="E6" s="2">
        <f ca="1">TODAY()+40</f>
        <v>43291</v>
      </c>
      <c r="F6" s="4" t="s">
        <v>18</v>
      </c>
      <c r="G6" s="4" t="s">
        <v>6</v>
      </c>
      <c r="H6" s="3">
        <v>38</v>
      </c>
      <c r="I6" s="3"/>
      <c r="J6" s="7">
        <f>IF(ISBLANK(Evidencia[[#This Row],[Výber (-)]]),J5+Evidencia[[#This Row],[Vklad (+)]],J5-Evidencia[[#This Row],[Výber (-)]])</f>
        <v>1664</v>
      </c>
    </row>
    <row r="7" spans="2:10" ht="30" customHeight="1" x14ac:dyDescent="0.25">
      <c r="B7" s="4" t="s">
        <v>6</v>
      </c>
      <c r="C7" s="7">
        <f>IFERROR(SUMIF(Evidencia[Kategória],"=" &amp;Súhrn[[#This Row],[Kategória]],Evidencia[Výber (-)]),"")</f>
        <v>263</v>
      </c>
      <c r="D7" s="6">
        <v>1002</v>
      </c>
      <c r="E7" s="2">
        <f ca="1">TODAY()+55</f>
        <v>43306</v>
      </c>
      <c r="F7" s="4" t="s">
        <v>4</v>
      </c>
      <c r="G7" s="4" t="s">
        <v>4</v>
      </c>
      <c r="H7" s="3">
        <v>40</v>
      </c>
      <c r="I7" s="3"/>
      <c r="J7" s="7">
        <f>IF(ISBLANK(Evidencia[[#This Row],[Výber (-)]]),J6+Evidencia[[#This Row],[Vklad (+)]],J6-Evidencia[[#This Row],[Výber (-)]])</f>
        <v>1624</v>
      </c>
    </row>
    <row r="8" spans="2:10" ht="30" customHeight="1" x14ac:dyDescent="0.25">
      <c r="B8" s="4" t="s">
        <v>7</v>
      </c>
      <c r="C8" s="7">
        <f>IFERROR(SUMIF(Evidencia[Kategória],"=" &amp;Súhrn[[#This Row],[Kategória]],Evidencia[Výber (-)]),"")</f>
        <v>73</v>
      </c>
      <c r="D8" s="6" t="s">
        <v>12</v>
      </c>
      <c r="E8" s="2">
        <f ca="1">TODAY()+65</f>
        <v>43316</v>
      </c>
      <c r="F8" s="4" t="s">
        <v>19</v>
      </c>
      <c r="G8" s="4" t="s">
        <v>5</v>
      </c>
      <c r="H8" s="3">
        <v>7</v>
      </c>
      <c r="I8" s="3"/>
      <c r="J8" s="7">
        <f>IF(ISBLANK(Evidencia[[#This Row],[Výber (-)]]),J7+Evidencia[[#This Row],[Vklad (+)]],J7-Evidencia[[#This Row],[Výber (-)]])</f>
        <v>1617</v>
      </c>
    </row>
    <row r="9" spans="2:10" ht="30" customHeight="1" x14ac:dyDescent="0.25">
      <c r="B9" s="4" t="s">
        <v>8</v>
      </c>
      <c r="C9" s="7">
        <f>IFERROR(SUMIFS(Evidencia[Výber (-)],Evidencia[Kategória],Súhrn[[#This Row],[Kategória]])+SUMIFS(Evidencia[Výber (-)],Evidencia[Kategória],""),"")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2" priority="1">
      <formula>J3&lt;0</formula>
    </cfRule>
  </conditionalFormatting>
  <dataValidations count="15">
    <dataValidation type="list" errorStyle="warning" allowBlank="1" showInputMessage="1" showErrorMessage="1" error="Vyberte položku v zozname. Vyberte položku ZRUŠIŤ, následne stlačením kombinácie klávesov ALT + ŠÍPKA NADOL otvorte rozbaľovací zoznam a potom stlačením klávesu ENTER uskutočnite výber." sqref="G3:G8" xr:uid="{00000000-0002-0000-0000-000000000000}">
      <formula1>CategoryLookup</formula1>
    </dataValidation>
    <dataValidation allowBlank="1" showInputMessage="1" showErrorMessage="1" prompt="V tejto bunke sa nachádza nadpis tohto hárka." sqref="B1:C1" xr:uid="{00000000-0002-0000-0000-000001000000}"/>
    <dataValidation allowBlank="1" showInputMessage="1" showErrorMessage="1" prompt="V tomto stĺpci pod týmto nadpisom sa nachádzajú položky kategórií." sqref="B3" xr:uid="{00000000-0002-0000-0000-000002000000}"/>
    <dataValidation allowBlank="1" showInputMessage="1" showErrorMessage="1" prompt="V tomto stĺpci pod týmto nadpisom sa automaticky aktualizujú súčty kategórií na základe položiek v tabuľke Evidencia." sqref="C3" xr:uid="{00000000-0002-0000-0000-000003000000}"/>
    <dataValidation allowBlank="1" showInputMessage="1" showErrorMessage="1" prompt="Do tohto stĺpca pod týmto nadpisom zadajte číslo transakcie." sqref="D2" xr:uid="{00000000-0002-0000-0000-000004000000}"/>
    <dataValidation allowBlank="1" showInputMessage="1" showErrorMessage="1" prompt="Do tohto stĺpca pod týmto nadpisom zadajte dátum." sqref="E2" xr:uid="{00000000-0002-0000-0000-000005000000}"/>
    <dataValidation allowBlank="1" showInputMessage="1" showErrorMessage="1" prompt="Do tohto stĺpca pod týmto nadpisom zadajte popis." sqref="F2" xr:uid="{00000000-0002-0000-0000-000006000000}"/>
    <dataValidation allowBlank="1" showInputMessage="1" showErrorMessage="1" prompt="Aktuálny zostatok sa automaticky aktualizuje v bunke na pravej strane." sqref="D1:H1" xr:uid="{00000000-0002-0000-0000-000007000000}"/>
    <dataValidation allowBlank="1" showInputMessage="1" showErrorMessage="1" prompt="V tejto bunke sa automaticky aktualizuje aktuálny zostatok. Evidencia transakcií sa začína v bunke D2." sqref="I1:J1" xr:uid="{00000000-0002-0000-0000-000008000000}"/>
    <dataValidation allowBlank="1" showInputMessage="1" showErrorMessage="1" prompt="V tomto stĺpci pod týmto nadpisom vyberte kategóriu. Stlačením kombinácie klávesov ALT + ŠÍPKA NADOL otvorte rozbaľovací zoznam, vyberte stlačením klávesu ENTER. Zoznam Kategórie je založený na kategóriách Prehľad výdavkov naľavo." sqref="G2" xr:uid="{00000000-0002-0000-0000-000009000000}"/>
    <dataValidation allowBlank="1" showInputMessage="1" showErrorMessage="1" prompt="Do tohto stĺpca pod týmto nadpisom zadajte sumu výberu." sqref="H2" xr:uid="{00000000-0002-0000-0000-00000A000000}"/>
    <dataValidation allowBlank="1" showInputMessage="1" showErrorMessage="1" prompt="Do tohto stĺpca pod týmto nadpisom zadajte sumu vkladu." sqref="I2" xr:uid="{00000000-0002-0000-0000-00000B000000}"/>
    <dataValidation allowBlank="1" showInputMessage="1" showErrorMessage="1" prompt="V tomto stĺpci pod týmto nadpisom sa automaticky vypočíta zostatok." sqref="J2" xr:uid="{00000000-0002-0000-0000-00000C000000}"/>
    <dataValidation allowBlank="1" showInputMessage="1" showErrorMessage="1" prompt="V tomto hárku vytvorte evidenciu transakcií." sqref="A1" xr:uid="{00000000-0002-0000-0000-00000D000000}"/>
    <dataValidation allowBlank="1" showInputMessage="1" showErrorMessage="1" prompt="Nižšie môžete upraviť alebo vytvoriť nové kategórie. Ak sa vpravo pre danú kategóriu pridajú položky do evidencie transakcií, v tomto zhrnutí sa automaticky aktualizujú súčty.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5</vt:i4>
      </vt:variant>
    </vt:vector>
  </HeadingPairs>
  <TitlesOfParts>
    <vt:vector size="6" baseType="lpstr">
      <vt:lpstr>Evidencia transakcií</vt:lpstr>
      <vt:lpstr>Nadpis1</vt:lpstr>
      <vt:lpstr>NadpisStĺpca1</vt:lpstr>
      <vt:lpstr>'Evidencia transakcií'!Názvy_tlače</vt:lpstr>
      <vt:lpstr>RowTitleRegion1..I1</vt:lpstr>
      <vt:lpstr>VyhľadávanieKategórie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2018-05-31T14:43:49Z</dcterms:modified>
</cp:coreProperties>
</file>