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/>
  <xr:revisionPtr revIDLastSave="0" documentId="13_ncr:1_{713298A0-BA3A-4E2A-A530-3842DAB162B4}" xr6:coauthVersionLast="47" xr6:coauthVersionMax="47" xr10:uidLastSave="{00000000-0000-0000-0000-000000000000}"/>
  <bookViews>
    <workbookView xWindow="-120" yWindow="-120" windowWidth="29040" windowHeight="17640" tabRatio="478" xr2:uid="{00000000-000D-0000-FFFF-FFFF00000000}"/>
  </bookViews>
  <sheets>
    <sheet name="Табель на две недели" sheetId="1" r:id="rId1"/>
  </sheets>
  <definedNames>
    <definedName name="_xlnm.Print_Titles" localSheetId="0">'Табель на две недели'!$9:$9</definedName>
    <definedName name="Заголовок1">ТабельУчетаРабочегоВремени[[#Headers],[День]]</definedName>
    <definedName name="ЗаголовокСтроки1..C5">'Табель на две недели'!$B$3</definedName>
    <definedName name="ЗаголовокСтроки2..G4">'Табель на две недели'!$F$3</definedName>
    <definedName name="ЗаголовокСтроки3..C7">'Табель на две недели'!$B$6</definedName>
    <definedName name="ЗаголовокСтроки4..G7">'Табель на две недели'!$F$6</definedName>
    <definedName name="ЗаголовокСтроки5..H24">'Табель на две недели'!$C$24</definedName>
    <definedName name="ЗаголовокСтроки6..G25">'Табель на две недели'!$C$25</definedName>
    <definedName name="ЗаголовокСтроки7..H26">'Табель на две недели'!$C$26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6" i="1" s="1"/>
  <c r="F24" i="1"/>
  <c r="F26" i="1" s="1"/>
  <c r="E24" i="1"/>
  <c r="E26" i="1" s="1"/>
  <c r="D24" i="1"/>
  <c r="D26" i="1" s="1"/>
  <c r="H14" i="1"/>
  <c r="H13" i="1"/>
  <c r="H12" i="1"/>
  <c r="H11" i="1"/>
  <c r="H23" i="1"/>
  <c r="H22" i="1"/>
  <c r="H21" i="1"/>
  <c r="H20" i="1"/>
  <c r="H19" i="1"/>
  <c r="H18" i="1"/>
  <c r="H17" i="1"/>
  <c r="H16" i="1"/>
  <c r="H15" i="1"/>
  <c r="H10" i="1"/>
  <c r="G3" i="1"/>
  <c r="G4" i="1" s="1"/>
  <c r="H24" i="1" l="1"/>
  <c r="H26" i="1"/>
  <c r="C12" i="1"/>
  <c r="B12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<sst xmlns="http://schemas.openxmlformats.org/spreadsheetml/2006/main" count="25" uniqueCount="23">
  <si>
    <t>Табель на две недели</t>
  </si>
  <si>
    <t>Название компании</t>
  </si>
  <si>
    <t>Почтовый адрес</t>
  </si>
  <si>
    <t>Вторая строка адреса</t>
  </si>
  <si>
    <t>Город, регион, почтовый индекс</t>
  </si>
  <si>
    <t>Сотрудник:</t>
  </si>
  <si>
    <t>Руководитель:</t>
  </si>
  <si>
    <t>День</t>
  </si>
  <si>
    <t>Дата</t>
  </si>
  <si>
    <t>Всего часов</t>
  </si>
  <si>
    <t>Почасовая ставка</t>
  </si>
  <si>
    <t>Всего к оплате</t>
  </si>
  <si>
    <t>Обычные часы</t>
  </si>
  <si>
    <t>Подпись сотрудника</t>
  </si>
  <si>
    <t>Подпись руководителя</t>
  </si>
  <si>
    <t>Сверхурочные часы</t>
  </si>
  <si>
    <t>Дата начала платежного периода:</t>
  </si>
  <si>
    <t>Дата окончания платежного периода:</t>
  </si>
  <si>
    <t>Телефон сотрудника:</t>
  </si>
  <si>
    <t>Электронный адрес сотрудника:</t>
  </si>
  <si>
    <t>Больничный</t>
  </si>
  <si>
    <t>Отпуск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</si>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</sst>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[&lt;=9999999]###\-####;\(###\)\ ###\-####"/>
    <numFmt numFmtId="166" formatCode="#,##0\ &quot;₽&quot;"/>
    <numFmt numFmtId="167" formatCode="#,##0.00\ &quot;₽&quot;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3"/>
      <name val="Century Gothic"/>
      <family val="2"/>
      <scheme val="minor"/>
    </font>
    <font>
      <sz val="1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1">
    <xf numFmtId="0" fontId="0" fillId="0" borderId="0">
      <alignment horizontal="left" vertical="center" indent="1"/>
    </xf>
    <xf numFmtId="167" fontId="3" fillId="0" borderId="0" applyFill="0" applyBorder="0" applyProtection="0">
      <alignment horizontal="right" vertical="center" indent="1"/>
    </xf>
    <xf numFmtId="2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166" fontId="3" fillId="2" borderId="1" applyProtection="0">
      <alignment horizontal="right" vertical="center" indent="1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left" vertical="center"/>
    </xf>
    <xf numFmtId="0" fontId="6" fillId="0" borderId="0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right" indent="1"/>
    </xf>
    <xf numFmtId="2" fontId="5" fillId="2" borderId="1" applyProtection="0">
      <alignment horizontal="right" vertical="center" indent="1"/>
    </xf>
    <xf numFmtId="0" fontId="1" fillId="3" borderId="1" applyNumberFormat="0" applyAlignment="0" applyProtection="0"/>
    <xf numFmtId="14" fontId="3" fillId="2" borderId="0" applyFont="0" applyFill="0" applyBorder="0" applyAlignment="0">
      <alignment horizontal="left" vertical="center" indent="1"/>
    </xf>
    <xf numFmtId="165" fontId="3" fillId="0" borderId="0" applyFont="0" applyFill="0" applyBorder="0" applyAlignment="0"/>
    <xf numFmtId="2" fontId="3" fillId="0" borderId="0" applyFont="0" applyFill="0" applyBorder="0">
      <alignment horizontal="right" vertical="center" indent="1"/>
    </xf>
    <xf numFmtId="0" fontId="7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2" applyNumberFormat="0" applyFont="0" applyFill="0" applyProtection="0">
      <alignment horizontal="left" wrapText="1"/>
    </xf>
    <xf numFmtId="14" fontId="3" fillId="2" borderId="0" applyFont="0" applyBorder="0" applyAlignment="0">
      <alignment horizontal="left" wrapText="1"/>
    </xf>
    <xf numFmtId="0" fontId="3" fillId="0" borderId="0" applyNumberFormat="0" applyFont="0" applyFill="0" applyBorder="0">
      <alignment horizontal="center" vertical="center"/>
    </xf>
  </cellStyleXfs>
  <cellXfs count="21">
    <xf numFmtId="0" fontId="0" fillId="0" borderId="0" xfId="0">
      <alignment horizontal="left" vertical="center" indent="1"/>
    </xf>
    <xf numFmtId="0" fontId="4" fillId="0" borderId="0" xfId="7" applyAlignment="1">
      <alignment vertical="center"/>
    </xf>
    <xf numFmtId="0" fontId="5" fillId="4" borderId="1" xfId="0" applyFont="1" applyFill="1" applyBorder="1">
      <alignment horizontal="left" vertical="center" indent="1"/>
    </xf>
    <xf numFmtId="167" fontId="3" fillId="0" borderId="0" xfId="1">
      <alignment horizontal="right" vertical="center" indent="1"/>
    </xf>
    <xf numFmtId="167" fontId="3" fillId="3" borderId="1" xfId="1" applyFill="1" applyBorder="1">
      <alignment horizontal="right" vertical="center" indent="1"/>
    </xf>
    <xf numFmtId="167" fontId="3" fillId="4" borderId="1" xfId="1" applyFill="1" applyBorder="1">
      <alignment horizontal="right" vertical="center" indent="1"/>
    </xf>
    <xf numFmtId="2" fontId="0" fillId="0" borderId="0" xfId="2" applyFont="1" applyFill="1" applyBorder="1">
      <alignment horizontal="right" vertical="center" indent="1"/>
    </xf>
    <xf numFmtId="2" fontId="5" fillId="2" borderId="1" xfId="11">
      <alignment horizontal="right" vertical="center" indent="1"/>
    </xf>
    <xf numFmtId="166" fontId="3" fillId="2" borderId="1" xfId="4">
      <alignment horizontal="right" vertical="center" indent="1"/>
    </xf>
    <xf numFmtId="0" fontId="3" fillId="0" borderId="0" xfId="9">
      <alignment horizontal="left"/>
    </xf>
    <xf numFmtId="0" fontId="3" fillId="0" borderId="0" xfId="10">
      <alignment horizontal="right" indent="1"/>
    </xf>
    <xf numFmtId="14" fontId="3" fillId="0" borderId="2" xfId="13" applyFill="1" applyBorder="1" applyAlignment="1">
      <alignment horizontal="left" wrapText="1"/>
    </xf>
    <xf numFmtId="14" fontId="0" fillId="2" borderId="0" xfId="19" applyFont="1" applyBorder="1" applyAlignment="1">
      <alignment horizontal="left" vertical="center" indent="1"/>
    </xf>
    <xf numFmtId="0" fontId="0" fillId="0" borderId="0" xfId="20" applyFont="1" applyFill="1" applyBorder="1">
      <alignment horizontal="center" vertical="center"/>
    </xf>
    <xf numFmtId="0" fontId="0" fillId="0" borderId="0" xfId="0">
      <alignment horizontal="left" vertical="center" indent="1"/>
    </xf>
    <xf numFmtId="0" fontId="0" fillId="0" borderId="2" xfId="18" applyFont="1">
      <alignment horizontal="left" wrapText="1"/>
    </xf>
    <xf numFmtId="0" fontId="2" fillId="0" borderId="0" xfId="6">
      <alignment horizontal="right"/>
    </xf>
    <xf numFmtId="0" fontId="3" fillId="0" borderId="2" xfId="18" applyAlignment="1">
      <alignment horizontal="left"/>
    </xf>
    <xf numFmtId="165" fontId="0" fillId="0" borderId="2" xfId="14" applyFont="1" applyBorder="1" applyAlignment="1">
      <alignment horizontal="left" wrapText="1"/>
    </xf>
    <xf numFmtId="14" fontId="0" fillId="0" borderId="2" xfId="13" applyFont="1" applyFill="1" applyBorder="1" applyAlignment="1">
      <alignment horizontal="left" wrapText="1"/>
    </xf>
    <xf numFmtId="14" fontId="0" fillId="2" borderId="2" xfId="19" applyFont="1" applyBorder="1">
      <alignment horizontal="left" wrapText="1"/>
    </xf>
  </cellXfs>
  <cellStyles count="21">
    <cellStyle name="20% — акцент1" xfId="12" builtinId="30" customBuiltin="1"/>
    <cellStyle name="Ввод " xfId="18" builtinId="20" customBuiltin="1"/>
    <cellStyle name="Гиперссылка" xfId="16" builtinId="8" customBuiltin="1"/>
    <cellStyle name="Дата" xfId="13" xr:uid="{00000000-0005-0000-0000-000005000000}"/>
    <cellStyle name="Денежный" xfId="1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аголовок таблицы с выравниванием по центру" xfId="20" xr:uid="{00000000-0005-0000-0000-000012000000}"/>
    <cellStyle name="Заполнение даты" xfId="19" xr:uid="{00000000-0005-0000-0000-000006000000}"/>
    <cellStyle name="Итог" xfId="11" builtinId="25" customBuiltin="1"/>
    <cellStyle name="Название" xfId="6" builtinId="15" customBuiltin="1"/>
    <cellStyle name="Обычный" xfId="0" builtinId="0" customBuiltin="1"/>
    <cellStyle name="Открывавшаяся гиперссылка" xfId="17" builtinId="9" customBuiltin="1"/>
    <cellStyle name="Процентный" xfId="5" builtinId="5" customBuiltin="1"/>
    <cellStyle name="Телефон" xfId="14" xr:uid="{00000000-0005-0000-0000-000011000000}"/>
    <cellStyle name="Финансовый" xfId="2" builtinId="3" customBuiltin="1"/>
    <cellStyle name="Финансовый [0]" xfId="3" builtinId="6" customBuiltin="1"/>
    <cellStyle name="Часы" xfId="15" xr:uid="{00000000-0005-0000-0000-00000C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Табель учета рабочего времени на две недели с больничными и отпусками" pivot="0" count="4" xr9:uid="{00000000-0011-0000-FFFF-FFFF00000000}">
      <tableStyleElement type="wholeTable" dxfId="5"/>
      <tableStyleElement type="headerRow" dxfId="4"/>
      <tableStyleElement type="firstColumn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ельУчетаРабочегоВремени" displayName="ТабельУчетаРабочегоВремени" ref="B9:H23" totalsRowShown="0">
  <autoFilter ref="B9:H2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День" dataDxfId="1">
      <calculatedColumnFormula>IFERROR(TEXT(ТабельУчетаРабочегоВремени[[#This Row],[Дата]],"aaaa"), "")</calculatedColumnFormula>
    </tableColumn>
    <tableColumn id="2" xr3:uid="{00000000-0010-0000-0000-000002000000}" name="Дата" dataCellStyle="Заполнение даты"/>
    <tableColumn id="3" xr3:uid="{00000000-0010-0000-0000-000003000000}" name="Обычные часы"/>
    <tableColumn id="4" xr3:uid="{00000000-0010-0000-0000-000004000000}" name="Сверхурочные часы"/>
    <tableColumn id="5" xr3:uid="{00000000-0010-0000-0000-000005000000}" name="Больничный"/>
    <tableColumn id="6" xr3:uid="{00000000-0010-0000-0000-000006000000}" name="Отпуск"/>
    <tableColumn id="7" xr3:uid="{00000000-0010-0000-0000-000007000000}" name="Итог" dataDxfId="0">
      <calculatedColumnFormula>IFERROR(SUM(D10:G10), "")</calculatedColumnFormula>
    </tableColumn>
  </tableColumns>
  <tableStyleInfo name="Табель учета рабочего времени на две недели с больничными и отпусками" showFirstColumn="1" showLastColumn="0" showRowStripes="0" showColumnStripes="1"/>
  <extLst>
    <ext xmlns:x14="http://schemas.microsoft.com/office/spreadsheetml/2009/9/main" uri="{504A1905-F514-4f6f-8877-14C23A59335A}">
      <x14:table altTextSummary="Введите обычные и сверхурочные часы работы, часы больничных и отпусков для дня и даты, указанных в столбцах B и C. Значения &quot;Всего часов&quot; и &quot;Всего к оплате&quot; вычисляются автоматически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H31"/>
  <sheetViews>
    <sheetView showGridLines="0" showZeros="0" tabSelected="1" zoomScaleNormal="100" workbookViewId="0"/>
  </sheetViews>
  <sheetFormatPr defaultRowHeight="30" customHeight="1" x14ac:dyDescent="0.3"/>
  <cols>
    <col min="1" max="1" width="2.625" customWidth="1"/>
    <col min="2" max="2" width="32.375" customWidth="1"/>
    <col min="3" max="3" width="20.375" bestFit="1" customWidth="1"/>
    <col min="4" max="4" width="16.625" customWidth="1"/>
    <col min="5" max="5" width="21.25" bestFit="1" customWidth="1"/>
    <col min="6" max="6" width="39.125" bestFit="1" customWidth="1"/>
    <col min="7" max="7" width="16.625" customWidth="1"/>
    <col min="8" max="8" width="18.625" customWidth="1"/>
    <col min="9" max="9" width="2.625" customWidth="1"/>
  </cols>
  <sheetData>
    <row r="1" spans="2:8" ht="55.5" customHeight="1" x14ac:dyDescent="0.4">
      <c r="B1" s="16" t="s">
        <v>0</v>
      </c>
      <c r="C1" s="16"/>
      <c r="D1" s="16"/>
      <c r="E1" s="16"/>
      <c r="F1" s="16"/>
      <c r="G1" s="16"/>
      <c r="H1" s="16"/>
    </row>
    <row r="2" spans="2:8" ht="42.75" customHeight="1" x14ac:dyDescent="0.3">
      <c r="B2" s="1" t="s">
        <v>1</v>
      </c>
      <c r="C2" s="1"/>
      <c r="D2" s="1"/>
    </row>
    <row r="3" spans="2:8" ht="30" customHeight="1" x14ac:dyDescent="0.3">
      <c r="B3" s="9" t="s">
        <v>2</v>
      </c>
      <c r="C3" s="15"/>
      <c r="D3" s="15"/>
      <c r="F3" s="10" t="s">
        <v>16</v>
      </c>
      <c r="G3" s="19">
        <f ca="1">TODAY()</f>
        <v>44579</v>
      </c>
      <c r="H3" s="19"/>
    </row>
    <row r="4" spans="2:8" ht="30" customHeight="1" x14ac:dyDescent="0.3">
      <c r="B4" s="9" t="s">
        <v>3</v>
      </c>
      <c r="C4" s="15"/>
      <c r="D4" s="15"/>
      <c r="F4" s="10" t="s">
        <v>17</v>
      </c>
      <c r="G4" s="20">
        <f ca="1">IFERROR(IF($G$3="","",$G$3+13), "")</f>
        <v>44592</v>
      </c>
      <c r="H4" s="20"/>
    </row>
    <row r="5" spans="2:8" ht="30" customHeight="1" x14ac:dyDescent="0.3">
      <c r="B5" s="9" t="s">
        <v>4</v>
      </c>
      <c r="C5" s="15"/>
      <c r="D5" s="15"/>
    </row>
    <row r="6" spans="2:8" ht="45" customHeight="1" x14ac:dyDescent="0.3">
      <c r="B6" s="9" t="s">
        <v>5</v>
      </c>
      <c r="C6" s="15"/>
      <c r="D6" s="15"/>
      <c r="F6" s="10" t="s">
        <v>18</v>
      </c>
      <c r="G6" s="18"/>
      <c r="H6" s="18"/>
    </row>
    <row r="7" spans="2:8" ht="30" customHeight="1" x14ac:dyDescent="0.3">
      <c r="B7" s="9" t="s">
        <v>6</v>
      </c>
      <c r="C7" s="15"/>
      <c r="D7" s="15"/>
      <c r="F7" s="10" t="s">
        <v>19</v>
      </c>
      <c r="G7" s="15"/>
      <c r="H7" s="15"/>
    </row>
    <row r="8" spans="2:8" ht="15" customHeight="1" x14ac:dyDescent="0.3"/>
    <row r="9" spans="2:8" ht="30" customHeight="1" x14ac:dyDescent="0.3">
      <c r="B9" t="s">
        <v>7</v>
      </c>
      <c r="C9" t="s">
        <v>8</v>
      </c>
      <c r="D9" s="13" t="s">
        <v>12</v>
      </c>
      <c r="E9" s="13" t="s">
        <v>15</v>
      </c>
      <c r="F9" s="13" t="s">
        <v>20</v>
      </c>
      <c r="G9" s="13" t="s">
        <v>21</v>
      </c>
      <c r="H9" s="13" t="s">
        <v>22</v>
      </c>
    </row>
    <row r="10" spans="2:8" ht="30" customHeight="1" x14ac:dyDescent="0.3">
      <c r="B10" t="str">
        <f ca="1">IFERROR(TEXT(ТабельУчетаРабочегоВремени[[#This Row],[Дата]],"aaaa"), "")</f>
        <v>вторник</v>
      </c>
      <c r="C10" s="12">
        <f ca="1">G3</f>
        <v>44579</v>
      </c>
      <c r="D10" s="6"/>
      <c r="E10" s="6"/>
      <c r="F10" s="6"/>
      <c r="G10" s="6"/>
      <c r="H10" s="6">
        <f>IFERROR(SUM(D10:G10), "")</f>
        <v>0</v>
      </c>
    </row>
    <row r="11" spans="2:8" ht="30" customHeight="1" x14ac:dyDescent="0.3">
      <c r="B11" t="str">
        <f ca="1">IFERROR(TEXT(ТабельУчетаРабочегоВремени[[#This Row],[Дата]],"aaaa"), "")</f>
        <v>среда</v>
      </c>
      <c r="C11" s="12">
        <f ca="1">IF($G$3="","",$G$3+1)</f>
        <v>44580</v>
      </c>
      <c r="D11" s="6"/>
      <c r="E11" s="6"/>
      <c r="F11" s="6"/>
      <c r="G11" s="6"/>
      <c r="H11" s="6">
        <f>IFERROR(SUM(D11:G11), "")</f>
        <v>0</v>
      </c>
    </row>
    <row r="12" spans="2:8" ht="30" customHeight="1" x14ac:dyDescent="0.3">
      <c r="B12" t="str">
        <f ca="1">IFERROR(TEXT(ТабельУчетаРабочегоВремени[[#This Row],[Дата]],"aaaa"), "")</f>
        <v>четверг</v>
      </c>
      <c r="C12" s="12">
        <f ca="1">IF($G$3="","",$G$3+2)</f>
        <v>44581</v>
      </c>
      <c r="D12" s="6"/>
      <c r="E12" s="6"/>
      <c r="F12" s="6"/>
      <c r="G12" s="6"/>
      <c r="H12" s="6">
        <f>IFERROR(SUM(D12:G12), "")</f>
        <v>0</v>
      </c>
    </row>
    <row r="13" spans="2:8" ht="30" customHeight="1" x14ac:dyDescent="0.3">
      <c r="B13" t="str">
        <f ca="1">IFERROR(TEXT(ТабельУчетаРабочегоВремени[[#This Row],[Дата]],"aaaa"), "")</f>
        <v>пятница</v>
      </c>
      <c r="C13" s="12">
        <f ca="1">IF($G$3="","",$G$3+3)</f>
        <v>44582</v>
      </c>
      <c r="D13" s="6"/>
      <c r="E13" s="6"/>
      <c r="F13" s="6"/>
      <c r="G13" s="6"/>
      <c r="H13" s="6">
        <f>IFERROR(SUM(D13:G13), "")</f>
        <v>0</v>
      </c>
    </row>
    <row r="14" spans="2:8" ht="30" customHeight="1" x14ac:dyDescent="0.3">
      <c r="B14" t="str">
        <f ca="1">IFERROR(TEXT(ТабельУчетаРабочегоВремени[[#This Row],[Дата]],"aaaa"), "")</f>
        <v>суббота</v>
      </c>
      <c r="C14" s="12">
        <f ca="1">IF($G$3="","",$G$3+4)</f>
        <v>44583</v>
      </c>
      <c r="D14" s="6"/>
      <c r="E14" s="6"/>
      <c r="F14" s="6"/>
      <c r="G14" s="6"/>
      <c r="H14" s="6">
        <f>IFERROR(SUM(D14:G14), "")</f>
        <v>0</v>
      </c>
    </row>
    <row r="15" spans="2:8" ht="30" customHeight="1" x14ac:dyDescent="0.3">
      <c r="B15" t="str">
        <f ca="1">IFERROR(TEXT(ТабельУчетаРабочегоВремени[[#This Row],[Дата]],"aaaa"), "")</f>
        <v>воскресенье</v>
      </c>
      <c r="C15" s="12">
        <f ca="1">IF($G$3="","",$G$3+5)</f>
        <v>44584</v>
      </c>
      <c r="D15" s="6"/>
      <c r="E15" s="6"/>
      <c r="F15" s="6"/>
      <c r="G15" s="6"/>
      <c r="H15" s="6">
        <f t="shared" ref="H15:H23" si="0">IFERROR(SUM(D15:G15), "")</f>
        <v>0</v>
      </c>
    </row>
    <row r="16" spans="2:8" ht="30" customHeight="1" x14ac:dyDescent="0.3">
      <c r="B16" t="str">
        <f ca="1">IFERROR(TEXT(ТабельУчетаРабочегоВремени[[#This Row],[Дата]],"aaaa"), "")</f>
        <v>понедельник</v>
      </c>
      <c r="C16" s="12">
        <f ca="1">IF($G$3="","",$G$3+6)</f>
        <v>44585</v>
      </c>
      <c r="D16" s="6"/>
      <c r="E16" s="6"/>
      <c r="F16" s="6"/>
      <c r="G16" s="6"/>
      <c r="H16" s="6">
        <f t="shared" si="0"/>
        <v>0</v>
      </c>
    </row>
    <row r="17" spans="2:8" ht="30" customHeight="1" x14ac:dyDescent="0.3">
      <c r="B17" t="str">
        <f ca="1">IFERROR(TEXT(ТабельУчетаРабочегоВремени[[#This Row],[Дата]],"aaaa"), "")</f>
        <v>вторник</v>
      </c>
      <c r="C17" s="12">
        <f ca="1">IF($G$3="","",$G$3+7)</f>
        <v>44586</v>
      </c>
      <c r="D17" s="6"/>
      <c r="E17" s="6"/>
      <c r="F17" s="6"/>
      <c r="G17" s="6"/>
      <c r="H17" s="6">
        <f t="shared" si="0"/>
        <v>0</v>
      </c>
    </row>
    <row r="18" spans="2:8" ht="30" customHeight="1" x14ac:dyDescent="0.3">
      <c r="B18" t="str">
        <f ca="1">IFERROR(TEXT(ТабельУчетаРабочегоВремени[[#This Row],[Дата]],"aaaa"), "")</f>
        <v>среда</v>
      </c>
      <c r="C18" s="12">
        <f ca="1">IF($G$3="","",$G$3+8)</f>
        <v>44587</v>
      </c>
      <c r="D18" s="6"/>
      <c r="E18" s="6"/>
      <c r="F18" s="6"/>
      <c r="G18" s="6"/>
      <c r="H18" s="6">
        <f t="shared" si="0"/>
        <v>0</v>
      </c>
    </row>
    <row r="19" spans="2:8" ht="30" customHeight="1" x14ac:dyDescent="0.3">
      <c r="B19" t="str">
        <f ca="1">IFERROR(TEXT(ТабельУчетаРабочегоВремени[[#This Row],[Дата]],"aaaa"), "")</f>
        <v>четверг</v>
      </c>
      <c r="C19" s="12">
        <f ca="1">IF($G$3="","",$G$3+9)</f>
        <v>44588</v>
      </c>
      <c r="D19" s="6"/>
      <c r="E19" s="6"/>
      <c r="F19" s="6"/>
      <c r="G19" s="6"/>
      <c r="H19" s="6">
        <f t="shared" si="0"/>
        <v>0</v>
      </c>
    </row>
    <row r="20" spans="2:8" ht="30" customHeight="1" x14ac:dyDescent="0.3">
      <c r="B20" t="str">
        <f ca="1">IFERROR(TEXT(ТабельУчетаРабочегоВремени[[#This Row],[Дата]],"aaaa"), "")</f>
        <v>пятница</v>
      </c>
      <c r="C20" s="12">
        <f ca="1">IF($G$3="","",$G$3+10)</f>
        <v>44589</v>
      </c>
      <c r="D20" s="6"/>
      <c r="E20" s="6"/>
      <c r="F20" s="6"/>
      <c r="G20" s="6"/>
      <c r="H20" s="6">
        <f t="shared" si="0"/>
        <v>0</v>
      </c>
    </row>
    <row r="21" spans="2:8" ht="30" customHeight="1" x14ac:dyDescent="0.3">
      <c r="B21" t="str">
        <f ca="1">IFERROR(TEXT(ТабельУчетаРабочегоВремени[[#This Row],[Дата]],"aaaa"), "")</f>
        <v>суббота</v>
      </c>
      <c r="C21" s="12">
        <f ca="1">IF($G$3="","",$G$3+11)</f>
        <v>44590</v>
      </c>
      <c r="D21" s="6"/>
      <c r="E21" s="6"/>
      <c r="F21" s="6"/>
      <c r="G21" s="6"/>
      <c r="H21" s="6">
        <f t="shared" si="0"/>
        <v>0</v>
      </c>
    </row>
    <row r="22" spans="2:8" ht="30" customHeight="1" x14ac:dyDescent="0.3">
      <c r="B22" t="str">
        <f ca="1">IFERROR(TEXT(ТабельУчетаРабочегоВремени[[#This Row],[Дата]],"aaaa"), "")</f>
        <v>воскресенье</v>
      </c>
      <c r="C22" s="12">
        <f ca="1">IF($G$3="","",$G$3+12)</f>
        <v>44591</v>
      </c>
      <c r="D22" s="6"/>
      <c r="E22" s="6"/>
      <c r="F22" s="6"/>
      <c r="G22" s="6"/>
      <c r="H22" s="6">
        <f t="shared" si="0"/>
        <v>0</v>
      </c>
    </row>
    <row r="23" spans="2:8" ht="30" customHeight="1" x14ac:dyDescent="0.3">
      <c r="B23" t="str">
        <f ca="1">IFERROR(TEXT(ТабельУчетаРабочегоВремени[[#This Row],[Дата]],"aaaa"), "")</f>
        <v>понедельник</v>
      </c>
      <c r="C23" s="12">
        <f ca="1">IF($G$3="","",$G$3+13)</f>
        <v>44592</v>
      </c>
      <c r="D23" s="6"/>
      <c r="E23" s="6"/>
      <c r="F23" s="6"/>
      <c r="G23" s="6"/>
      <c r="H23" s="6">
        <f t="shared" si="0"/>
        <v>0</v>
      </c>
    </row>
    <row r="24" spans="2:8" ht="30" customHeight="1" x14ac:dyDescent="0.3">
      <c r="C24" s="2" t="s">
        <v>9</v>
      </c>
      <c r="D24" s="7">
        <f>IFERROR(SUM(D10:D23), "")</f>
        <v>0</v>
      </c>
      <c r="E24" s="7">
        <f>IFERROR(SUM(E10:E23), "")</f>
        <v>0</v>
      </c>
      <c r="F24" s="7">
        <f>IFERROR(SUM(F10:F23), "")</f>
        <v>0</v>
      </c>
      <c r="G24" s="7">
        <f>IFERROR(SUM(G10:G23), "")</f>
        <v>0</v>
      </c>
      <c r="H24" s="7">
        <f>IFERROR(SUM(H10:H23), "")</f>
        <v>0</v>
      </c>
    </row>
    <row r="25" spans="2:8" ht="30" customHeight="1" x14ac:dyDescent="0.3">
      <c r="C25" s="2" t="s">
        <v>10</v>
      </c>
      <c r="D25" s="3"/>
      <c r="E25" s="4"/>
      <c r="F25" s="3"/>
      <c r="G25" s="4"/>
      <c r="H25" s="5"/>
    </row>
    <row r="26" spans="2:8" ht="30" customHeight="1" x14ac:dyDescent="0.3">
      <c r="C26" s="2" t="s">
        <v>11</v>
      </c>
      <c r="D26" s="8">
        <f>IFERROR(D24*D25, "")</f>
        <v>0</v>
      </c>
      <c r="E26" s="8">
        <f>IFERROR(E24*E25, "")</f>
        <v>0</v>
      </c>
      <c r="F26" s="8">
        <f>IFERROR(F24*F25, "")</f>
        <v>0</v>
      </c>
      <c r="G26" s="8">
        <f>IFERROR(G24*G25, "")</f>
        <v>0</v>
      </c>
      <c r="H26" s="8">
        <f>IFERROR(SUM(D26:G26), "")</f>
        <v>0</v>
      </c>
    </row>
    <row r="27" spans="2:8" ht="7.15" customHeight="1" x14ac:dyDescent="0.3"/>
    <row r="28" spans="2:8" ht="30" customHeight="1" x14ac:dyDescent="0.3">
      <c r="D28" s="17"/>
      <c r="E28" s="17"/>
      <c r="F28" s="17"/>
      <c r="G28" s="17"/>
      <c r="H28" s="11"/>
    </row>
    <row r="29" spans="2:8" ht="30" customHeight="1" x14ac:dyDescent="0.3">
      <c r="D29" s="14" t="s">
        <v>13</v>
      </c>
      <c r="E29" s="14"/>
      <c r="F29" s="14"/>
      <c r="G29" s="14"/>
      <c r="H29" t="s">
        <v>8</v>
      </c>
    </row>
    <row r="30" spans="2:8" ht="30" customHeight="1" x14ac:dyDescent="0.3">
      <c r="D30" s="17"/>
      <c r="E30" s="17"/>
      <c r="F30" s="17"/>
      <c r="G30" s="17"/>
      <c r="H30" s="11"/>
    </row>
    <row r="31" spans="2:8" ht="30" customHeight="1" x14ac:dyDescent="0.3">
      <c r="D31" s="14" t="s">
        <v>14</v>
      </c>
      <c r="E31" s="14"/>
      <c r="F31" s="14"/>
      <c r="G31" s="14"/>
      <c r="H31" t="s">
        <v>8</v>
      </c>
    </row>
  </sheetData>
  <mergeCells count="14">
    <mergeCell ref="D31:G31"/>
    <mergeCell ref="C5:D5"/>
    <mergeCell ref="B1:H1"/>
    <mergeCell ref="D28:G28"/>
    <mergeCell ref="D30:G30"/>
    <mergeCell ref="G6:H6"/>
    <mergeCell ref="G7:H7"/>
    <mergeCell ref="G3:H3"/>
    <mergeCell ref="G4:H4"/>
    <mergeCell ref="C6:D6"/>
    <mergeCell ref="C7:D7"/>
    <mergeCell ref="C3:D3"/>
    <mergeCell ref="C4:D4"/>
    <mergeCell ref="D29:G29"/>
  </mergeCells>
  <phoneticPr fontId="0" type="noConversion"/>
  <dataValidations count="33">
    <dataValidation allowBlank="1" showInputMessage="1" showErrorMessage="1" prompt="Создайте на этом листе табель учета рабочего времени на две недели. Общее количество часов и сумма к оплате вычисляются автоматически." sqref="A1" xr:uid="{00000000-0002-0000-0000-000000000000}"/>
    <dataValidation allowBlank="1" showInputMessage="1" showErrorMessage="1" prompt="В этой ячейке указывается название листа" sqref="B1:H1" xr:uid="{00000000-0002-0000-0000-000001000000}"/>
    <dataValidation allowBlank="1" showInputMessage="1" showErrorMessage="1" prompt="Введите в этой ячейке название компании. Введите адрес компании в ячейках с B3 по C5, даты начала и окончания платежного периода — в ячейках G3 и G4, а сведения о сотруднике — в ячейках с B6 по G7" sqref="B2" xr:uid="{00000000-0002-0000-0000-000002000000}"/>
    <dataValidation allowBlank="1" showInputMessage="1" showErrorMessage="1" prompt="Введите почтовый адрес в этой ячейке" sqref="C3:D3" xr:uid="{00000000-0002-0000-0000-000003000000}"/>
    <dataValidation allowBlank="1" showInputMessage="1" showErrorMessage="1" prompt="Введите в этой ячейке вторую строку адреса" sqref="C4:D4" xr:uid="{00000000-0002-0000-0000-000004000000}"/>
    <dataValidation allowBlank="1" showInputMessage="1" showErrorMessage="1" prompt="Введите в этой ячейке город, регион и почтовый индекс" sqref="C5:D5" xr:uid="{00000000-0002-0000-0000-000005000000}"/>
    <dataValidation allowBlank="1" showInputMessage="1" showErrorMessage="1" prompt="Введите в ячейке справа имя сотрудника" sqref="B6" xr:uid="{00000000-0002-0000-0000-000006000000}"/>
    <dataValidation allowBlank="1" showInputMessage="1" showErrorMessage="1" prompt="Введите в ячейке справа имя руководителя" sqref="B7" xr:uid="{00000000-0002-0000-0000-000007000000}"/>
    <dataValidation allowBlank="1" showInputMessage="1" showErrorMessage="1" prompt="Введите имя руководителя в этой ячейке" sqref="C7:D7" xr:uid="{00000000-0002-0000-0000-000008000000}"/>
    <dataValidation allowBlank="1" showInputMessage="1" showErrorMessage="1" prompt="Введите имя сотрудника в этой ячейке" sqref="C6:D6" xr:uid="{00000000-0002-0000-0000-000009000000}"/>
    <dataValidation allowBlank="1" showInputMessage="1" showErrorMessage="1" prompt="Введите дату начала платежного периода в этой ячейке" sqref="G3" xr:uid="{00000000-0002-0000-0000-00000A000000}"/>
    <dataValidation allowBlank="1" showInputMessage="1" showErrorMessage="1" prompt="Введите в ячейке справа дату окончания платежного периода" sqref="F4" xr:uid="{00000000-0002-0000-0000-00000B000000}"/>
    <dataValidation allowBlank="1" showInputMessage="1" showErrorMessage="1" prompt="Введите в ячейке справа дату начала платежного периода" sqref="F3" xr:uid="{00000000-0002-0000-0000-00000C000000}"/>
    <dataValidation allowBlank="1" showInputMessage="1" showErrorMessage="1" prompt="Введите дату окончания платежного периода в этой ячейке" sqref="G4" xr:uid="{00000000-0002-0000-0000-00000D000000}"/>
    <dataValidation allowBlank="1" showInputMessage="1" showErrorMessage="1" prompt="Введите в этой ячейке адрес электронной почты сотрудника" sqref="G7:H7" xr:uid="{00000000-0002-0000-0000-00000E000000}"/>
    <dataValidation allowBlank="1" showInputMessage="1" showErrorMessage="1" prompt="Введите в ячейке справа номер телефона сотрудника" sqref="F6" xr:uid="{00000000-0002-0000-0000-00000F000000}"/>
    <dataValidation allowBlank="1" showInputMessage="1" showErrorMessage="1" prompt="Введите номер телефона сотрудника в этой ячейке" sqref="G6:H6" xr:uid="{00000000-0002-0000-0000-000010000000}"/>
    <dataValidation allowBlank="1" showInputMessage="1" showErrorMessage="1" prompt="Введите в ячейке справа электронный адрес сотрудника" sqref="F7" xr:uid="{00000000-0002-0000-0000-000011000000}"/>
    <dataValidation allowBlank="1" showInputMessage="1" showErrorMessage="1" prompt="Введите обычные часы в столбце под этим заголовком" sqref="D9" xr:uid="{00000000-0002-0000-0000-000012000000}"/>
    <dataValidation allowBlank="1" showInputMessage="1" showErrorMessage="1" prompt="Дата в столбце под этим заголовком автоматически обновляется с учетом дат начала и окончания платежного периода, указанных в ячейках G3 и G4" sqref="C9" xr:uid="{00000000-0002-0000-0000-000013000000}"/>
    <dataValidation allowBlank="1" showInputMessage="1" showErrorMessage="1" prompt="Введите сверхурочные часы в столбце под этим заголовком" sqref="E9" xr:uid="{00000000-0002-0000-0000-000014000000}"/>
    <dataValidation allowBlank="1" showInputMessage="1" showErrorMessage="1" prompt="Введите часы больничных в столбце под этим заголовком" sqref="F9" xr:uid="{00000000-0002-0000-0000-000015000000}"/>
    <dataValidation allowBlank="1" showInputMessage="1" showErrorMessage="1" prompt="Введите часы отпусков в столбце под этим заголовком" sqref="G9" xr:uid="{00000000-0002-0000-0000-000016000000}"/>
    <dataValidation allowBlank="1" showInputMessage="1" showErrorMessage="1" prompt="Общее количество часов для каждого дня автоматически рассчитывается в столбце под этим заголовком" sqref="H9" xr:uid="{00000000-0002-0000-0000-000017000000}"/>
    <dataValidation allowBlank="1" showInputMessage="1" showErrorMessage="1" prompt="Общее количество часов за весь период автоматически вычисляется в ячейках справа" sqref="C24" xr:uid="{00000000-0002-0000-0000-000018000000}"/>
    <dataValidation allowBlank="1" showInputMessage="1" showErrorMessage="1" prompt="Введите почасовую ставку в ячейках справа" sqref="C25" xr:uid="{00000000-0002-0000-0000-000019000000}"/>
    <dataValidation allowBlank="1" showInputMessage="1" showErrorMessage="1" prompt="Общая сумма автоматически рассчитывается в ячейках справа" sqref="C26" xr:uid="{00000000-0002-0000-0000-00001A000000}"/>
    <dataValidation allowBlank="1" showInputMessage="1" showErrorMessage="1" prompt="Добавьте подпись сотрудника в этой ячейке" sqref="D28:G28" xr:uid="{00000000-0002-0000-0000-00001B000000}"/>
    <dataValidation allowBlank="1" showInputMessage="1" showErrorMessage="1" prompt="Добавьте подпись руководителя в этой ячейке" sqref="D30:G30" xr:uid="{00000000-0002-0000-0000-00001C000000}"/>
    <dataValidation allowBlank="1" showInputMessage="1" showErrorMessage="1" prompt="Введите дату в этой ячейке" sqref="H28 H30" xr:uid="{00000000-0002-0000-0000-00001D000000}"/>
    <dataValidation allowBlank="1" showInputMessage="1" showErrorMessage="1" prompt="Введите почтовый адрес в ячейке справа" sqref="B3" xr:uid="{00000000-0002-0000-0000-00001E000000}"/>
    <dataValidation allowBlank="1" showInputMessage="1" showErrorMessage="1" prompt="Введите вторую строку адреса в ячейке справа" sqref="B4" xr:uid="{00000000-0002-0000-0000-00001F000000}"/>
    <dataValidation allowBlank="1" showInputMessage="1" showErrorMessage="1" prompt="Введите город, регион и почтовый индекс в ячейке справа." sqref="B5" xr:uid="{00000000-0002-0000-0000-000020000000}"/>
  </dataValidations>
  <printOptions horizontalCentered="1"/>
  <pageMargins left="0.75" right="0.75" top="0.5" bottom="0.5" header="0.5" footer="0.5"/>
  <pageSetup paperSize="9" scale="47" fitToHeight="0" orientation="portrait" r:id="rId1"/>
  <headerFooter differentFirst="1">
    <oddFooter>Page &amp;P of &amp;N</oddFooter>
  </headerFooter>
  <ignoredErrors>
    <ignoredError sqref="H10:H23 D24:G24 D26:G26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TM16400631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ap:HeadingPairs>
  <ap:TitlesOfParts>
    <vt:vector baseType="lpstr" size="10">
      <vt:lpstr>Табель на две недели</vt:lpstr>
      <vt:lpstr>'Табель на две недели'!Заголовки_для_печати</vt:lpstr>
      <vt:lpstr>Заголовок1</vt:lpstr>
      <vt:lpstr>ЗаголовокСтроки1..C5</vt:lpstr>
      <vt:lpstr>ЗаголовокСтроки2..G4</vt:lpstr>
      <vt:lpstr>ЗаголовокСтроки3..C7</vt:lpstr>
      <vt:lpstr>ЗаголовокСтроки4..G7</vt:lpstr>
      <vt:lpstr>ЗаголовокСтроки5..H24</vt:lpstr>
      <vt:lpstr>ЗаголовокСтроки6..G25</vt:lpstr>
      <vt:lpstr>ЗаголовокСтроки7..H26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2021-12-28T20:56:21Z</dcterms:created>
  <dcterms:modified xsi:type="dcterms:W3CDTF">2022-01-18T11:25:10Z</dcterms:modified>
</cp:coreProperties>
</file>