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openxmlformats-officedocument.spreadsheetml.template.main+xml"/>
  <Override PartName="/customXml/item1.xml" ContentType="application/xml"/>
  <Override PartName="/customXml/itemProps11.xml" ContentType="application/vnd.openxmlformats-officedocument.customXmlProperties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alcChain.xml" ContentType="application/vnd.openxmlformats-officedocument.spreadsheetml.calcChain+xml"/>
  <Override PartName="/xl/worksheets/sheet22.xml" ContentType="application/vnd.openxmlformats-officedocument.spreadsheetml.worksheet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worksheets/sheet13.xml" ContentType="application/vnd.openxmlformats-officedocument.spreadsheetml.worksheet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customXml/item32.xml" ContentType="application/xml"/>
  <Override PartName="/customXml/itemProps32.xml" ContentType="application/vnd.openxmlformats-officedocument.customXmlProperties+xml"/>
  <Override PartName="/xl/theme/theme11.xml" ContentType="application/vnd.openxmlformats-officedocument.theme+xml"/>
  <Override PartName="/customXml/item23.xml" ContentType="application/xml"/>
  <Override PartName="/customXml/itemProps23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filterPrivacy="1" codeName="ThisWorkbook"/>
  <xr:revisionPtr revIDLastSave="0" documentId="13_ncr:1_{86844BAA-63C0-417F-859E-A027069130CA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Данные потенциального клиента" sheetId="2" r:id="rId1"/>
    <sheet name="Прогнозируемые продажи " sheetId="3" r:id="rId2"/>
    <sheet name="Ежемесячный взвешенный прогноз" sheetId="4" r:id="rId3"/>
  </sheets>
  <definedNames>
    <definedName name="_xlnm._FilterDatabase" localSheetId="0">'Данные потенциального клиента'!$I$6:$I$9</definedName>
    <definedName name="_xlnm.Print_Titles" localSheetId="0">'Данные потенциального клиента'!$6:$6</definedName>
    <definedName name="_xlnm.Print_Titles" localSheetId="1">'Прогнозируемые продажи '!$6:$6</definedName>
    <definedName name="ДатаЖурнала">'Данные потенциального клиента'!$B$4</definedName>
    <definedName name="Заголовок1">ДанныеПотенциальногоКлиента[[#Headers],[Название потенциального клиента]]</definedName>
    <definedName name="Заголовок2">ПрогнозируемыеПродажи[[#Headers],[Название потенциального клиента]]</definedName>
    <definedName name="Начальная_строка">MIN(ROW(ДанныеПотенциальногоКлиента[]))+1</definedName>
    <definedName name="ОбластьЗаголовкаСтроки1..N22">'Прогнозируемые продажи '!$B$15</definedName>
    <definedName name="ПоследняяЗапись">MIN(ROW(ДанныеПотенциальногоКлиента[]))+ROWS(ДанныеПотенциальногоКлиента[])-1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3" l="1"/>
  <c r="I7" i="3"/>
  <c r="I9" i="3"/>
  <c r="I10" i="3"/>
  <c r="I11" i="3"/>
  <c r="I12" i="3"/>
  <c r="I13" i="3"/>
  <c r="G10" i="2"/>
  <c r="J9" i="2" l="1"/>
  <c r="J8" i="2"/>
  <c r="J7" i="2"/>
  <c r="J10" i="2" s="1"/>
  <c r="N7" i="3" l="1"/>
  <c r="N8" i="3"/>
  <c r="N9" i="3"/>
  <c r="N10" i="3"/>
  <c r="N11" i="3"/>
  <c r="N12" i="3"/>
  <c r="N13" i="3"/>
  <c r="M7" i="3"/>
  <c r="M8" i="3"/>
  <c r="M9" i="3"/>
  <c r="M10" i="3"/>
  <c r="M11" i="3"/>
  <c r="M12" i="3"/>
  <c r="M13" i="3"/>
  <c r="L7" i="3"/>
  <c r="L8" i="3"/>
  <c r="L9" i="3"/>
  <c r="L10" i="3"/>
  <c r="L11" i="3"/>
  <c r="L12" i="3"/>
  <c r="L13" i="3"/>
  <c r="K7" i="3"/>
  <c r="K8" i="3"/>
  <c r="K9" i="3"/>
  <c r="K10" i="3"/>
  <c r="K11" i="3"/>
  <c r="K12" i="3"/>
  <c r="K13" i="3"/>
  <c r="J7" i="3"/>
  <c r="J8" i="3"/>
  <c r="J9" i="3"/>
  <c r="J10" i="3"/>
  <c r="J11" i="3"/>
  <c r="J12" i="3"/>
  <c r="J13" i="3"/>
  <c r="H7" i="3"/>
  <c r="H8" i="3"/>
  <c r="H9" i="3"/>
  <c r="H10" i="3"/>
  <c r="H11" i="3"/>
  <c r="H12" i="3"/>
  <c r="H13" i="3"/>
  <c r="G7" i="3"/>
  <c r="G8" i="3"/>
  <c r="G9" i="3"/>
  <c r="G10" i="3"/>
  <c r="G11" i="3"/>
  <c r="G12" i="3"/>
  <c r="G13" i="3"/>
  <c r="F7" i="3"/>
  <c r="F8" i="3"/>
  <c r="F9" i="3"/>
  <c r="F10" i="3"/>
  <c r="F11" i="3"/>
  <c r="F12" i="3"/>
  <c r="F13" i="3"/>
  <c r="E7" i="3"/>
  <c r="E8" i="3"/>
  <c r="E9" i="3"/>
  <c r="E10" i="3"/>
  <c r="E11" i="3"/>
  <c r="E12" i="3"/>
  <c r="E13" i="3"/>
  <c r="D7" i="3"/>
  <c r="D8" i="3"/>
  <c r="D9" i="3"/>
  <c r="D10" i="3"/>
  <c r="D11" i="3"/>
  <c r="D12" i="3"/>
  <c r="D13" i="3"/>
  <c r="C7" i="3"/>
  <c r="C8" i="3"/>
  <c r="C9" i="3"/>
  <c r="C10" i="3"/>
  <c r="C11" i="3"/>
  <c r="C12" i="3"/>
  <c r="C13" i="3"/>
  <c r="B7" i="3"/>
  <c r="B8" i="3"/>
  <c r="B9" i="3"/>
  <c r="B10" i="3"/>
  <c r="B11" i="3"/>
  <c r="B12" i="3"/>
  <c r="B13" i="3"/>
  <c r="B4" i="2" l="1"/>
  <c r="B4" i="3" s="1"/>
  <c r="G14" i="3" l="1"/>
  <c r="F14" i="3"/>
  <c r="J14" i="3"/>
  <c r="K14" i="3"/>
  <c r="I14" i="3"/>
  <c r="L14" i="3"/>
  <c r="M14" i="3"/>
  <c r="H14" i="3"/>
  <c r="D14" i="3"/>
  <c r="E14" i="3"/>
  <c r="C14" i="3"/>
  <c r="C15" i="3" s="1"/>
  <c r="D15" i="3" l="1"/>
  <c r="E15" i="3" s="1"/>
  <c r="F15" i="3" s="1"/>
  <c r="G15" i="3" s="1"/>
  <c r="H15" i="3" s="1"/>
  <c r="I15" i="3" s="1"/>
  <c r="J15" i="3" s="1"/>
  <c r="K15" i="3" s="1"/>
  <c r="L15" i="3" s="1"/>
  <c r="M15" i="3" s="1"/>
  <c r="N14" i="3"/>
  <c r="N15" i="3" l="1"/>
  <c r="B5" i="3" l="1"/>
</calcChain>
</file>

<file path=xl/sharedStrings.xml><?xml version="1.0" encoding="utf-8"?>
<sst xmlns="http://schemas.openxmlformats.org/spreadsheetml/2006/main" count="46" uniqueCount="40">
  <si>
    <t>Журнал подробных данных о потенциальных клиентах</t>
  </si>
  <si>
    <t xml:space="preserve">Название компании										</t>
  </si>
  <si>
    <t>Название потенциального клиента</t>
  </si>
  <si>
    <t>Adatum Corporation</t>
  </si>
  <si>
    <t>Adventure Works</t>
  </si>
  <si>
    <t>Alpine Ski House</t>
  </si>
  <si>
    <t>Итого</t>
  </si>
  <si>
    <t>Контактные данные потенциального клиента</t>
  </si>
  <si>
    <t>Источник 
потенциального клиента</t>
  </si>
  <si>
    <t>Веб-сайт</t>
  </si>
  <si>
    <t>Событие в сети</t>
  </si>
  <si>
    <t>Регион 
потенциального клиента</t>
  </si>
  <si>
    <t>Северный</t>
  </si>
  <si>
    <t>Южный</t>
  </si>
  <si>
    <t>Тип 
потенциального клиента</t>
  </si>
  <si>
    <t>Стратегический</t>
  </si>
  <si>
    <t>Тактический</t>
  </si>
  <si>
    <t>Потенциальная возможность</t>
  </si>
  <si>
    <t>Вероятность 
продажи</t>
  </si>
  <si>
    <t>Прогноз 
завершения сделки</t>
  </si>
  <si>
    <t>Январь</t>
  </si>
  <si>
    <t>Февраль</t>
  </si>
  <si>
    <t>Март</t>
  </si>
  <si>
    <t>КОНФИДЕНЦИАЛЬНО</t>
  </si>
  <si>
    <t>Взвешенный 
прогноз</t>
  </si>
  <si>
    <t>Прогнозируемые продажи</t>
  </si>
  <si>
    <t>Накопленная общая сумма</t>
  </si>
  <si>
    <t>Прогноз на 
январь</t>
  </si>
  <si>
    <t>Прогноз на 
февраль</t>
  </si>
  <si>
    <t>Прогноз на 
март</t>
  </si>
  <si>
    <t>Прогноз на 
апрель</t>
  </si>
  <si>
    <t>Прогноз на 
май</t>
  </si>
  <si>
    <t>Прогноз на 
июнь</t>
  </si>
  <si>
    <t>Прогноз на июль</t>
  </si>
  <si>
    <t>Прогноз на 
август</t>
  </si>
  <si>
    <t>Прогноз на 
сентябрь</t>
  </si>
  <si>
    <t>Прогноз на 
октябрь</t>
  </si>
  <si>
    <t>Прогноз на 
ноябрь</t>
  </si>
  <si>
    <t>Прогноз на 
декабрь</t>
  </si>
  <si>
    <t>Ежемесячный взвешенный прогноз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</si>
</sst>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43" formatCode="_(* #,##0.00_);_(* \(#,##0.00\);_(* &quot;-&quot;??_);_(@_)"/>
    <numFmt numFmtId="164" formatCode="#,##0.00\ &quot;₽&quot;"/>
    <numFmt numFmtId="165" formatCode="#,##0\ &quot;₽&quot;"/>
  </numFmts>
  <fonts count="33" x14ac:knownFonts="1">
    <font>
      <sz val="11"/>
      <color theme="1" tint="0.14996795556505021"/>
      <name val="Calibri"/>
      <family val="2"/>
    </font>
    <font>
      <sz val="18"/>
      <color theme="3"/>
      <name val="Constantia"/>
      <family val="1"/>
      <scheme val="major"/>
    </font>
    <font>
      <b/>
      <sz val="11"/>
      <color theme="1" tint="0.24994659260841701"/>
      <name val="Constantia"/>
      <family val="1"/>
      <scheme val="major"/>
    </font>
    <font>
      <sz val="26"/>
      <color theme="1" tint="0.14996795556505021"/>
      <name val="Constantia"/>
      <family val="2"/>
      <scheme val="major"/>
    </font>
    <font>
      <sz val="11"/>
      <color theme="3"/>
      <name val="Franklin Gothic Book"/>
      <family val="2"/>
      <scheme val="minor"/>
    </font>
    <font>
      <sz val="18"/>
      <color theme="0"/>
      <name val="Constantia"/>
      <family val="1"/>
      <scheme val="major"/>
    </font>
    <font>
      <b/>
      <sz val="12"/>
      <color theme="3"/>
      <name val="Franklin Gothic Book"/>
      <family val="2"/>
      <scheme val="minor"/>
    </font>
    <font>
      <b/>
      <sz val="14"/>
      <color theme="3"/>
      <name val="Franklin Gothic Book"/>
      <family val="2"/>
      <scheme val="minor"/>
    </font>
    <font>
      <sz val="12"/>
      <color theme="1" tint="0.14996795556505021"/>
      <name val="Franklin Gothic Book"/>
      <family val="2"/>
      <scheme val="minor"/>
    </font>
    <font>
      <b/>
      <sz val="12"/>
      <color theme="1" tint="0.14996795556505021"/>
      <name val="Franklin Gothic Book"/>
      <family val="2"/>
      <scheme val="minor"/>
    </font>
    <font>
      <sz val="12"/>
      <color theme="1" tint="4.9989318521683403E-2"/>
      <name val="Franklin Gothic Book"/>
      <family val="2"/>
      <scheme val="minor"/>
    </font>
    <font>
      <b/>
      <sz val="12"/>
      <color theme="3"/>
      <name val="Franklin Gothic Medium"/>
      <family val="2"/>
    </font>
    <font>
      <b/>
      <sz val="14"/>
      <color theme="1"/>
      <name val="Franklin Gothic Book"/>
      <family val="2"/>
      <scheme val="minor"/>
    </font>
    <font>
      <sz val="12"/>
      <color theme="3"/>
      <name val="Franklin Gothic Medium"/>
      <family val="2"/>
    </font>
    <font>
      <sz val="11"/>
      <color theme="1" tint="0.14996795556505021"/>
      <name val="Franklin Gothic Medium"/>
      <family val="2"/>
    </font>
    <font>
      <b/>
      <sz val="12"/>
      <color theme="0"/>
      <name val="Franklin Gothic Medium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theme="1" tint="0.14996795556505021"/>
      <name val="Calibri"/>
      <family val="2"/>
    </font>
    <font>
      <sz val="11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4"/>
      <color theme="1" tint="0.14996795556505021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2"/>
      <color theme="1" tint="4.9989318521683403E-2"/>
      <name val="Franklin Gothic Book"/>
      <family val="2"/>
      <charset val="204"/>
      <scheme val="minor"/>
    </font>
    <font>
      <sz val="12"/>
      <name val="Franklin Gothic Book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 style="thin">
        <color theme="4" tint="-0.499984740745262"/>
      </right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 style="thin">
        <color theme="3"/>
      </top>
      <bottom style="thick">
        <color theme="3"/>
      </bottom>
      <diagonal/>
    </border>
    <border>
      <left/>
      <right style="thin">
        <color theme="3"/>
      </right>
      <top style="thin">
        <color theme="3"/>
      </top>
      <bottom style="thick">
        <color theme="3"/>
      </bottom>
      <diagonal/>
    </border>
    <border>
      <left/>
      <right/>
      <top style="thick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horizontal="left" vertical="center" wrapText="1"/>
    </xf>
    <xf numFmtId="0" fontId="1" fillId="2" borderId="3" applyProtection="0">
      <alignment horizontal="left" vertical="center"/>
    </xf>
    <xf numFmtId="14" fontId="2" fillId="0" borderId="0" applyProtection="0">
      <alignment horizontal="left" vertical="center"/>
    </xf>
    <xf numFmtId="0" fontId="25" fillId="0" borderId="0" applyFill="0" applyProtection="0">
      <alignment horizontal="right" vertical="center"/>
    </xf>
    <xf numFmtId="0" fontId="21" fillId="0" borderId="0" applyNumberFormat="0" applyFill="0" applyBorder="0" applyProtection="0">
      <alignment horizontal="right" vertical="center" wrapText="1"/>
    </xf>
    <xf numFmtId="165" fontId="22" fillId="0" borderId="0" applyFill="0" applyBorder="0" applyProtection="0">
      <alignment horizontal="right" vertical="center"/>
    </xf>
    <xf numFmtId="164" fontId="21" fillId="0" borderId="0" applyFill="0" applyBorder="0" applyProtection="0">
      <alignment horizontal="right" vertical="center"/>
    </xf>
    <xf numFmtId="9" fontId="21" fillId="0" borderId="0" applyFont="0" applyFill="0" applyBorder="0" applyProtection="0">
      <alignment horizontal="right" vertical="center"/>
    </xf>
    <xf numFmtId="0" fontId="21" fillId="0" borderId="2" applyNumberFormat="0" applyFont="0" applyFill="0" applyAlignment="0" applyProtection="0">
      <alignment horizontal="right" vertical="center" wrapText="1"/>
    </xf>
    <xf numFmtId="0" fontId="3" fillId="0" borderId="1" applyNumberFormat="0" applyFill="0" applyProtection="0">
      <alignment horizontal="left" vertical="center"/>
    </xf>
    <xf numFmtId="0" fontId="21" fillId="3" borderId="4" applyNumberFormat="0" applyAlignment="0" applyProtection="0"/>
    <xf numFmtId="0" fontId="21" fillId="0" borderId="0" applyNumberFormat="0" applyFont="0" applyFill="0" applyBorder="0">
      <alignment horizontal="left" vertical="center" indent="3"/>
    </xf>
    <xf numFmtId="0" fontId="22" fillId="3" borderId="5" applyNumberFormat="0" applyFont="0" applyFill="0" applyAlignment="0">
      <alignment horizontal="right" vertical="center"/>
    </xf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24" fillId="5" borderId="0" applyNumberFormat="0" applyBorder="0" applyAlignment="0" applyProtection="0"/>
    <xf numFmtId="0" fontId="18" fillId="6" borderId="0" applyNumberFormat="0" applyBorder="0" applyAlignment="0" applyProtection="0"/>
    <xf numFmtId="0" fontId="28" fillId="7" borderId="0" applyNumberFormat="0" applyBorder="0" applyAlignment="0" applyProtection="0"/>
    <xf numFmtId="0" fontId="26" fillId="8" borderId="11" applyNumberFormat="0" applyAlignment="0" applyProtection="0"/>
    <xf numFmtId="0" fontId="29" fillId="9" borderId="12" applyNumberFormat="0" applyAlignment="0" applyProtection="0"/>
    <xf numFmtId="0" fontId="19" fillId="9" borderId="11" applyNumberFormat="0" applyAlignment="0" applyProtection="0"/>
    <xf numFmtId="0" fontId="27" fillId="0" borderId="13" applyNumberFormat="0" applyFill="0" applyAlignment="0" applyProtection="0"/>
    <xf numFmtId="0" fontId="20" fillId="10" borderId="14" applyNumberFormat="0" applyAlignment="0" applyProtection="0"/>
    <xf numFmtId="0" fontId="30" fillId="0" borderId="0" applyNumberFormat="0" applyFill="0" applyBorder="0" applyAlignment="0" applyProtection="0"/>
    <xf numFmtId="0" fontId="21" fillId="11" borderId="15" applyNumberFormat="0" applyFont="0" applyAlignment="0" applyProtection="0"/>
    <xf numFmtId="0" fontId="23" fillId="0" borderId="0" applyNumberFormat="0" applyFill="0" applyBorder="0" applyAlignment="0" applyProtection="0"/>
    <xf numFmtId="0" fontId="17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7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</cellStyleXfs>
  <cellXfs count="36">
    <xf numFmtId="0" fontId="0" fillId="0" borderId="0" xfId="0">
      <alignment horizontal="left" vertical="center" wrapText="1"/>
    </xf>
    <xf numFmtId="0" fontId="0" fillId="0" borderId="6" xfId="0" applyBorder="1">
      <alignment horizontal="left" vertical="center" wrapText="1"/>
    </xf>
    <xf numFmtId="0" fontId="0" fillId="4" borderId="0" xfId="0" applyFill="1">
      <alignment horizontal="left" vertical="center" wrapText="1"/>
    </xf>
    <xf numFmtId="14" fontId="6" fillId="0" borderId="0" xfId="2" applyFont="1">
      <alignment horizontal="left" vertical="center"/>
    </xf>
    <xf numFmtId="0" fontId="7" fillId="0" borderId="0" xfId="3" applyFont="1">
      <alignment horizontal="right" vertical="center"/>
    </xf>
    <xf numFmtId="0" fontId="8" fillId="0" borderId="0" xfId="0" applyFont="1">
      <alignment horizontal="left" vertical="center" wrapText="1"/>
    </xf>
    <xf numFmtId="0" fontId="9" fillId="0" borderId="0" xfId="0" applyFont="1">
      <alignment horizontal="left" vertical="center" wrapText="1"/>
    </xf>
    <xf numFmtId="0" fontId="10" fillId="0" borderId="0" xfId="0" applyFont="1">
      <alignment horizontal="left" vertical="center" wrapText="1"/>
    </xf>
    <xf numFmtId="164" fontId="10" fillId="0" borderId="0" xfId="6" applyFont="1" applyFill="1" applyBorder="1">
      <alignment horizontal="right" vertical="center"/>
    </xf>
    <xf numFmtId="9" fontId="10" fillId="0" borderId="0" xfId="7" applyFont="1" applyFill="1" applyBorder="1">
      <alignment horizontal="right" vertical="center"/>
    </xf>
    <xf numFmtId="0" fontId="10" fillId="0" borderId="0" xfId="11" applyFont="1" applyFill="1" applyBorder="1">
      <alignment horizontal="left" vertical="center" indent="3"/>
    </xf>
    <xf numFmtId="0" fontId="6" fillId="0" borderId="6" xfId="0" applyFont="1" applyBorder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1" fillId="0" borderId="6" xfId="0" applyFont="1" applyBorder="1">
      <alignment horizontal="left" vertical="center" wrapText="1"/>
    </xf>
    <xf numFmtId="0" fontId="7" fillId="0" borderId="0" xfId="0" applyFont="1" applyAlignment="1">
      <alignment horizontal="right" vertical="center" wrapText="1"/>
    </xf>
    <xf numFmtId="0" fontId="13" fillId="0" borderId="0" xfId="0" applyFont="1">
      <alignment horizontal="left" vertical="center" wrapText="1"/>
    </xf>
    <xf numFmtId="0" fontId="14" fillId="0" borderId="0" xfId="0" applyFont="1">
      <alignment horizontal="left" vertical="center" wrapText="1"/>
    </xf>
    <xf numFmtId="0" fontId="11" fillId="0" borderId="9" xfId="12" applyFont="1" applyFill="1" applyBorder="1" applyAlignment="1">
      <alignment horizontal="left" vertical="center" wrapText="1"/>
    </xf>
    <xf numFmtId="165" fontId="11" fillId="0" borderId="8" xfId="5" applyFont="1" applyFill="1" applyBorder="1">
      <alignment horizontal="right" vertical="center"/>
    </xf>
    <xf numFmtId="165" fontId="11" fillId="0" borderId="9" xfId="5" applyFont="1" applyFill="1" applyBorder="1">
      <alignment horizontal="right" vertical="center"/>
    </xf>
    <xf numFmtId="0" fontId="15" fillId="4" borderId="0" xfId="0" applyFont="1" applyFill="1">
      <alignment horizontal="left" vertical="center" wrapText="1"/>
    </xf>
    <xf numFmtId="0" fontId="15" fillId="4" borderId="0" xfId="4" applyFont="1" applyFill="1">
      <alignment horizontal="right" vertical="center" wrapText="1"/>
    </xf>
    <xf numFmtId="0" fontId="15" fillId="4" borderId="7" xfId="8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left" vertical="center"/>
    </xf>
    <xf numFmtId="0" fontId="15" fillId="4" borderId="0" xfId="4" applyFont="1" applyFill="1" applyAlignment="1">
      <alignment horizontal="right" vertical="center"/>
    </xf>
    <xf numFmtId="0" fontId="12" fillId="0" borderId="0" xfId="3" applyFont="1" applyAlignment="1">
      <alignment horizontal="left" vertical="center"/>
    </xf>
    <xf numFmtId="0" fontId="7" fillId="0" borderId="0" xfId="3" applyFont="1" applyAlignment="1">
      <alignment horizontal="left" vertical="center"/>
    </xf>
    <xf numFmtId="164" fontId="11" fillId="0" borderId="6" xfId="0" applyNumberFormat="1" applyFont="1" applyBorder="1" applyAlignment="1">
      <alignment horizontal="right" vertical="center"/>
    </xf>
    <xf numFmtId="165" fontId="31" fillId="0" borderId="7" xfId="8" applyNumberFormat="1" applyFont="1" applyFill="1" applyBorder="1" applyAlignment="1">
      <alignment horizontal="right" vertical="center"/>
    </xf>
    <xf numFmtId="165" fontId="32" fillId="0" borderId="0" xfId="5" applyFont="1" applyFill="1" applyBorder="1">
      <alignment horizontal="right" vertical="center"/>
    </xf>
    <xf numFmtId="165" fontId="13" fillId="0" borderId="0" xfId="0" applyNumberFormat="1" applyFont="1" applyAlignment="1">
      <alignment horizontal="right" vertical="center"/>
    </xf>
    <xf numFmtId="165" fontId="13" fillId="0" borderId="7" xfId="0" applyNumberFormat="1" applyFont="1" applyBorder="1" applyAlignment="1">
      <alignment horizontal="right" vertical="center"/>
    </xf>
    <xf numFmtId="0" fontId="5" fillId="4" borderId="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right" vertical="center" wrapText="1"/>
    </xf>
    <xf numFmtId="0" fontId="7" fillId="0" borderId="0" xfId="3" applyFont="1">
      <alignment horizontal="right" vertical="center"/>
    </xf>
    <xf numFmtId="0" fontId="4" fillId="4" borderId="0" xfId="0" applyFont="1" applyFill="1" applyAlignment="1">
      <alignment horizontal="center" vertical="center" wrapText="1"/>
    </xf>
  </cellXfs>
  <cellStyles count="50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3" builtinId="3" customBuiltin="1"/>
    <cellStyle name="Comma [0]" xfId="14" builtinId="6" customBuiltin="1"/>
    <cellStyle name="Currency" xfId="5" builtinId="4" customBuiltin="1"/>
    <cellStyle name="Currency [0]" xfId="6" builtinId="7" customBuiltin="1"/>
    <cellStyle name="Explanatory Text" xfId="25" builtinId="53" customBuiltin="1"/>
    <cellStyle name="Good" xfId="1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 customBuiltin="1"/>
    <cellStyle name="Note" xfId="24" builtinId="10" customBuiltin="1"/>
    <cellStyle name="Output" xfId="19" builtinId="21" customBuiltin="1"/>
    <cellStyle name="Percent" xfId="7" builtinId="5" customBuiltin="1"/>
    <cellStyle name="Title" xfId="9" builtinId="15" customBuiltin="1"/>
    <cellStyle name="Total" xfId="10" builtinId="25" customBuiltin="1"/>
    <cellStyle name="Warning Text" xfId="23" builtinId="11" customBuiltin="1"/>
    <cellStyle name="Правая граница" xfId="8" xr:uid="{00000000-0005-0000-0000-00000A000000}"/>
    <cellStyle name="Правая и нижняя границы" xfId="12" xr:uid="{00000000-0005-0000-0000-000009000000}"/>
    <cellStyle name="Прогноз завершения сделки" xfId="11" xr:uid="{00000000-0005-0000-0000-000002000000}"/>
  </cellStyles>
  <dxfs count="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  <border diagonalUp="0" diagonalDown="0">
        <left/>
        <right style="thin">
          <color theme="3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charset val="204"/>
        <scheme val="minor"/>
      </font>
      <numFmt numFmtId="165" formatCode="#,##0\ &quot;₽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  <border diagonalUp="0" diagonalDown="0">
        <left/>
        <right style="thin">
          <color theme="3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charset val="204"/>
        <scheme val="minor"/>
      </font>
      <numFmt numFmtId="165" formatCode="#,##0\ &quot;₽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5" formatCode="#,##0\ &quot;₽&quot;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family val="2"/>
        <scheme val="none"/>
      </font>
      <fill>
        <patternFill patternType="solid">
          <fgColor indexed="64"/>
          <bgColor theme="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4" formatCode="#,##0.00\ &quot;₽&quot;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sz val="12"/>
        <color theme="1" tint="4.9989318521683403E-2"/>
        <name val="Franklin Gothic Book"/>
        <family val="2"/>
        <scheme val="minor"/>
      </font>
      <numFmt numFmtId="164" formatCode="#,##0.00\ &quot;₽&quot;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4" formatCode="#,##0.00\ &quot;₽&quot;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family val="2"/>
        <scheme val="none"/>
      </font>
      <fill>
        <patternFill patternType="solid">
          <fgColor indexed="64"/>
          <bgColor theme="3"/>
        </patternFill>
      </fill>
      <alignment vertical="center" textRotation="0" wrapText="1" indent="0" justifyLastLine="0" shrinkToFit="0" readingOrder="0"/>
    </dxf>
    <dxf>
      <border>
        <right style="thin">
          <color theme="4" tint="-0.499984740745262"/>
        </right>
        <vertical/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  <border>
        <right style="thin">
          <color theme="4" tint="-0.499984740745262"/>
        </right>
        <vertical/>
      </border>
    </dxf>
    <dxf>
      <font>
        <b val="0"/>
        <i val="0"/>
        <color theme="1" tint="0.14996795556505021"/>
      </font>
      <fill>
        <patternFill>
          <bgColor theme="0" tint="-0.14996795556505021"/>
        </patternFill>
      </fill>
      <border>
        <top style="medium">
          <color theme="4" tint="-0.24994659260841701"/>
        </top>
        <bottom style="thick">
          <color theme="4" tint="-0.499984740745262"/>
        </bottom>
      </border>
    </dxf>
    <dxf>
      <font>
        <b val="0"/>
        <i val="0"/>
        <color theme="3"/>
      </font>
      <fill>
        <patternFill patternType="solid">
          <fgColor theme="4"/>
          <bgColor theme="4" tint="0.39994506668294322"/>
        </patternFill>
      </fill>
      <border diagonalUp="0" diagonalDown="0">
        <left/>
        <right/>
        <top style="thick">
          <color theme="4" tint="-0.499984740745262"/>
        </top>
        <bottom style="thin">
          <color theme="4" tint="-0.24994659260841701"/>
        </bottom>
        <vertical/>
        <horizontal/>
      </border>
    </dxf>
    <dxf>
      <font>
        <color theme="3"/>
      </font>
      <fill>
        <patternFill>
          <bgColor theme="0" tint="-4.9989318521683403E-2"/>
        </patternFill>
      </fill>
      <border>
        <left/>
        <right/>
        <top style="thin">
          <color theme="4" tint="-0.24994659260841701"/>
        </top>
        <bottom style="thin">
          <color theme="4" tint="-0.24994659260841701"/>
        </bottom>
        <horizontal style="thin">
          <color theme="4" tint="-0.24994659260841701"/>
        </horizontal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</dxf>
    <dxf>
      <font>
        <b/>
        <i val="0"/>
        <color theme="3"/>
      </font>
      <fill>
        <patternFill>
          <bgColor theme="0" tint="-0.14996795556505021"/>
        </patternFill>
      </fill>
      <border>
        <top style="double">
          <color theme="4" tint="-0.499984740745262"/>
        </top>
        <bottom style="thick">
          <color theme="4" tint="-0.499984740745262"/>
        </bottom>
      </border>
    </dxf>
    <dxf>
      <font>
        <b/>
        <i val="0"/>
        <color theme="3"/>
      </font>
      <fill>
        <patternFill patternType="solid">
          <fgColor theme="4"/>
          <bgColor theme="4"/>
        </patternFill>
      </fill>
      <border diagonalUp="0" diagonalDown="0">
        <left/>
        <right/>
        <top/>
        <bottom/>
        <vertical/>
        <horizontal/>
      </border>
    </dxf>
    <dxf>
      <font>
        <color theme="3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2" defaultPivotStyle="PivotStyleLight16">
    <tableStyle name="Журнал подробных данных о потенциальных клиентах" pivot="0" count="7" xr9:uid="{00000000-0011-0000-FFFF-FFFF00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Прогнозируемые продажи" pivot="0" count="8" xr9:uid="{00000000-0011-0000-FFFF-FFFF01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  <tableStyleElement type="firstHeaderCell" dxfId="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1.xml" Id="rId8" /><Relationship Type="http://schemas.openxmlformats.org/officeDocument/2006/relationships/worksheet" Target="/xl/worksheets/sheet31.xml" Id="rId3" /><Relationship Type="http://schemas.openxmlformats.org/officeDocument/2006/relationships/calcChain" Target="/xl/calcChain.xml" Id="rId7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sharedStrings" Target="/xl/sharedStrings.xml" Id="rId6" /><Relationship Type="http://schemas.openxmlformats.org/officeDocument/2006/relationships/styles" Target="/xl/styles.xml" Id="rId5" /><Relationship Type="http://schemas.openxmlformats.org/officeDocument/2006/relationships/customXml" Target="/customXml/item32.xml" Id="rId10" /><Relationship Type="http://schemas.openxmlformats.org/officeDocument/2006/relationships/theme" Target="/xl/theme/theme11.xml" Id="rId4" /><Relationship Type="http://schemas.openxmlformats.org/officeDocument/2006/relationships/customXml" Target="/customXml/item23.xml" Id="rId9" /></Relationships>
</file>

<file path=xl/charts/_rels/chart11.xml.rels>&#65279;<?xml version="1.0" encoding="utf-8"?><Relationships xmlns="http://schemas.openxmlformats.org/package/2006/relationships"><Relationship Type="http://schemas.microsoft.com/office/2011/relationships/chartColorStyle" Target="/xl/charts/colors1.xml" Id="rId2" /><Relationship Type="http://schemas.microsoft.com/office/2011/relationships/chartStyle" Target="/xl/charts/style1.xml" Id="rId1" /></Relationships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4149103787656"/>
          <c:y val="2.6889379162596844E-2"/>
          <c:w val="0.87239770085947499"/>
          <c:h val="0.860239453498301"/>
        </c:manualLayout>
      </c:layout>
      <c:lineChart>
        <c:grouping val="standard"/>
        <c:varyColors val="0"/>
        <c:ser>
          <c:idx val="0"/>
          <c:order val="0"/>
          <c:tx>
            <c:v>Ежемесячный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'Прогнозируемые продажи '!$C$14:$N$14</c:f>
              <c:numCache>
                <c:formatCode>#,##0\ "₽"</c:formatCode>
                <c:ptCount val="12"/>
                <c:pt idx="0">
                  <c:v>270000</c:v>
                </c:pt>
                <c:pt idx="1">
                  <c:v>20000</c:v>
                </c:pt>
                <c:pt idx="2">
                  <c:v>20000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2-4B8C-8617-F5FD126A3E6C}"/>
            </c:ext>
          </c:extLst>
        </c:ser>
        <c:ser>
          <c:idx val="1"/>
          <c:order val="1"/>
          <c:tx>
            <c:v>Накопленное значение</c:v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'Прогнозируемые продажи '!$C$15:$N$15</c:f>
              <c:numCache>
                <c:formatCode>#,##0\ "₽"</c:formatCode>
                <c:ptCount val="12"/>
                <c:pt idx="0">
                  <c:v>270000</c:v>
                </c:pt>
                <c:pt idx="1">
                  <c:v>290000</c:v>
                </c:pt>
                <c:pt idx="2">
                  <c:v>310000</c:v>
                </c:pt>
                <c:pt idx="3">
                  <c:v>310000</c:v>
                </c:pt>
                <c:pt idx="4">
                  <c:v>310000</c:v>
                </c:pt>
                <c:pt idx="5">
                  <c:v>310000</c:v>
                </c:pt>
                <c:pt idx="6">
                  <c:v>310000</c:v>
                </c:pt>
                <c:pt idx="7">
                  <c:v>310000</c:v>
                </c:pt>
                <c:pt idx="8">
                  <c:v>310000</c:v>
                </c:pt>
                <c:pt idx="9">
                  <c:v>310000</c:v>
                </c:pt>
                <c:pt idx="10">
                  <c:v>310000</c:v>
                </c:pt>
                <c:pt idx="11">
                  <c:v>310000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2-4B8C-8617-F5FD126A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16584"/>
        <c:axId val="116616968"/>
      </c:lineChart>
      <c:catAx>
        <c:axId val="11661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Месяц</a:t>
                </a:r>
              </a:p>
            </c:rich>
          </c:tx>
          <c:layout>
            <c:manualLayout>
              <c:xMode val="edge"/>
              <c:yMode val="edge"/>
              <c:x val="0.53151532259840517"/>
              <c:y val="0.96297461919559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6968"/>
        <c:crosses val="autoZero"/>
        <c:auto val="1"/>
        <c:lblAlgn val="ctr"/>
        <c:lblOffset val="100"/>
        <c:noMultiLvlLbl val="0"/>
      </c:catAx>
      <c:valAx>
        <c:axId val="11661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Прогнозируемые доходы</a:t>
                </a:r>
              </a:p>
            </c:rich>
          </c:tx>
          <c:layout>
            <c:manualLayout>
              <c:xMode val="edge"/>
              <c:yMode val="edge"/>
              <c:x val="2.0340706839562676E-2"/>
              <c:y val="0.32714494171398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\ &quot;₽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.png" Id="rId2" /><Relationship Type="http://schemas.openxmlformats.org/officeDocument/2006/relationships/image" Target="/xl/media/image12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2.png" Id="rId2" /><Relationship Type="http://schemas.openxmlformats.org/officeDocument/2006/relationships/image" Target="/xl/media/image12.png" Id="rId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2.png" Id="rId3" /><Relationship Type="http://schemas.openxmlformats.org/officeDocument/2006/relationships/chart" Target="/xl/charts/chart11.xml" Id="rId2" /><Relationship Type="http://schemas.openxmlformats.org/officeDocument/2006/relationships/image" Target="/xl/media/image12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0</xdr:row>
      <xdr:rowOff>0</xdr:rowOff>
    </xdr:from>
    <xdr:to>
      <xdr:col>7</xdr:col>
      <xdr:colOff>19049</xdr:colOff>
      <xdr:row>1</xdr:row>
      <xdr:rowOff>12699</xdr:rowOff>
    </xdr:to>
    <xdr:pic>
      <xdr:nvPicPr>
        <xdr:cNvPr id="3" name="Рисунок 2">
          <a:extLst>
            <a:ext uri="{FF2B5EF4-FFF2-40B4-BE49-F238E27FC236}">
              <a16:creationId xmlns:a16="http://schemas.microsoft.com/office/drawing/2014/main" id="{36D601C0-4ACC-E84C-9475-2E7FF3BC735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12796" b="81206"/>
        <a:stretch/>
      </xdr:blipFill>
      <xdr:spPr>
        <a:xfrm>
          <a:off x="422274" y="0"/>
          <a:ext cx="16456025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Прямоугольник с двумя скругленными соседними углами 3">
          <a:extLst>
            <a:ext uri="{FF2B5EF4-FFF2-40B4-BE49-F238E27FC236}">
              <a16:creationId xmlns:a16="http://schemas.microsoft.com/office/drawing/2014/main" id="{A62AF35F-0697-9A41-882D-E590EDB606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6" name="Фигура" descr="значок цели">
          <a:extLst>
            <a:ext uri="{FF2B5EF4-FFF2-40B4-BE49-F238E27FC236}">
              <a16:creationId xmlns:a16="http://schemas.microsoft.com/office/drawing/2014/main" id="{7AF38A48-8EFA-C94E-A4D7-C5FC08786649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7</xdr:col>
      <xdr:colOff>447675</xdr:colOff>
      <xdr:row>0</xdr:row>
      <xdr:rowOff>247650</xdr:rowOff>
    </xdr:from>
    <xdr:to>
      <xdr:col>8</xdr:col>
      <xdr:colOff>1800225</xdr:colOff>
      <xdr:row>0</xdr:row>
      <xdr:rowOff>958761</xdr:rowOff>
    </xdr:to>
    <xdr:pic>
      <xdr:nvPicPr>
        <xdr:cNvPr id="5" name="Фигура" descr="заполнитель логотипа">
          <a:extLst>
            <a:ext uri="{FF2B5EF4-FFF2-40B4-BE49-F238E27FC236}">
              <a16:creationId xmlns:a16="http://schemas.microsoft.com/office/drawing/2014/main" id="{9F40A81F-7227-7986-FD3D-9D595DF6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6925" y="247650"/>
          <a:ext cx="3286125" cy="71111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19050</xdr:colOff>
      <xdr:row>1</xdr:row>
      <xdr:rowOff>12699</xdr:rowOff>
    </xdr:to>
    <xdr:pic>
      <xdr:nvPicPr>
        <xdr:cNvPr id="6" name="Рисунок 5">
          <a:extLst>
            <a:ext uri="{FF2B5EF4-FFF2-40B4-BE49-F238E27FC236}">
              <a16:creationId xmlns:a16="http://schemas.microsoft.com/office/drawing/2014/main" id="{080F4F42-D799-E14F-B972-37DC820F1D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12796" b="81206"/>
        <a:stretch/>
      </xdr:blipFill>
      <xdr:spPr>
        <a:xfrm>
          <a:off x="409575" y="0"/>
          <a:ext cx="12001500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Прямоугольник с двумя скругленными соседними углами 3">
          <a:extLst>
            <a:ext uri="{FF2B5EF4-FFF2-40B4-BE49-F238E27FC236}">
              <a16:creationId xmlns:a16="http://schemas.microsoft.com/office/drawing/2014/main" id="{272E8165-3E32-8043-9884-1C09E806128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7" name="Фигура" descr="значок цели">
          <a:extLst>
            <a:ext uri="{FF2B5EF4-FFF2-40B4-BE49-F238E27FC236}">
              <a16:creationId xmlns:a16="http://schemas.microsoft.com/office/drawing/2014/main" id="{B8729460-6CF5-E440-9BCD-814E6F0EE1EF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400050</xdr:colOff>
      <xdr:row>0</xdr:row>
      <xdr:rowOff>295275</xdr:rowOff>
    </xdr:from>
    <xdr:to>
      <xdr:col>12</xdr:col>
      <xdr:colOff>1123950</xdr:colOff>
      <xdr:row>0</xdr:row>
      <xdr:rowOff>1006386</xdr:rowOff>
    </xdr:to>
    <xdr:pic>
      <xdr:nvPicPr>
        <xdr:cNvPr id="3" name="Фигура" descr="заполнитель логотипа&#10;">
          <a:extLst>
            <a:ext uri="{FF2B5EF4-FFF2-40B4-BE49-F238E27FC236}">
              <a16:creationId xmlns:a16="http://schemas.microsoft.com/office/drawing/2014/main" id="{F4F989F5-0C1D-6E46-59FF-3399B70C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295275"/>
          <a:ext cx="3086100" cy="71111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409574</xdr:colOff>
      <xdr:row>0</xdr:row>
      <xdr:rowOff>0</xdr:rowOff>
    </xdr:from>
    <xdr:to>
      <xdr:col>10</xdr:col>
      <xdr:colOff>19049</xdr:colOff>
      <xdr:row>1</xdr:row>
      <xdr:rowOff>12699</xdr:rowOff>
    </xdr:to>
    <xdr:pic>
      <xdr:nvPicPr>
        <xdr:cNvPr id="6" name="Рисунок 5">
          <a:extLst>
            <a:ext uri="{FF2B5EF4-FFF2-40B4-BE49-F238E27FC236}">
              <a16:creationId xmlns:a16="http://schemas.microsoft.com/office/drawing/2014/main" id="{EC3BA07B-BC8A-D84D-ADA9-73D2215D12D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21801" b="81206"/>
        <a:stretch/>
      </xdr:blipFill>
      <xdr:spPr>
        <a:xfrm>
          <a:off x="409574" y="0"/>
          <a:ext cx="8658225" cy="127952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</xdr:colOff>
      <xdr:row>4</xdr:row>
      <xdr:rowOff>45720</xdr:rowOff>
    </xdr:from>
    <xdr:to>
      <xdr:col>15</xdr:col>
      <xdr:colOff>499110</xdr:colOff>
      <xdr:row>32</xdr:row>
      <xdr:rowOff>84455</xdr:rowOff>
    </xdr:to>
    <xdr:graphicFrame macro="">
      <xdr:nvGraphicFramePr>
        <xdr:cNvPr id="2" name="Ежемесячный взвешенный прогноз" descr="Линейный график, показывающий прогноз совокупных и ежемесячных объемов продаж">
          <a:extLst>
            <a:ext uri="{FF2B5EF4-FFF2-40B4-BE49-F238E27FC236}">
              <a16:creationId xmlns:a16="http://schemas.microsoft.com/office/drawing/2014/main" id="{80BFB67B-E508-4D47-97F7-4D187001B4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3" name="Прямоугольник с двумя скругленными соседними углами 2">
          <a:extLst>
            <a:ext uri="{FF2B5EF4-FFF2-40B4-BE49-F238E27FC236}">
              <a16:creationId xmlns:a16="http://schemas.microsoft.com/office/drawing/2014/main" id="{59FB41BB-A806-7646-9C33-512BC71B08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8" name="Фигура" descr="значок цели">
          <a:extLst>
            <a:ext uri="{FF2B5EF4-FFF2-40B4-BE49-F238E27FC236}">
              <a16:creationId xmlns:a16="http://schemas.microsoft.com/office/drawing/2014/main" id="{A739775B-4152-2048-965F-0488ECAE5CFC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390525</xdr:colOff>
      <xdr:row>0</xdr:row>
      <xdr:rowOff>276225</xdr:rowOff>
    </xdr:from>
    <xdr:to>
      <xdr:col>15</xdr:col>
      <xdr:colOff>409575</xdr:colOff>
      <xdr:row>0</xdr:row>
      <xdr:rowOff>987336</xdr:rowOff>
    </xdr:to>
    <xdr:pic>
      <xdr:nvPicPr>
        <xdr:cNvPr id="7" name="Фигура" descr="заполнитель логотипа">
          <a:extLst>
            <a:ext uri="{FF2B5EF4-FFF2-40B4-BE49-F238E27FC236}">
              <a16:creationId xmlns:a16="http://schemas.microsoft.com/office/drawing/2014/main" id="{55263C2C-1997-62B2-1823-FABDEAEF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275" y="276225"/>
          <a:ext cx="3019425" cy="711111"/>
        </a:xfrm>
        <a:prstGeom prst="rect">
          <a:avLst/>
        </a:prstGeom>
      </xdr:spPr>
    </xdr:pic>
    <xdr:clientData/>
  </xdr:twoCellAnchor>
</xdr:wsDr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ДанныеПотенциальногоКлиента" displayName="ДанныеПотенциальногоКлиента" ref="B6:J10" totalsRowCount="1" headerRowDxfId="49" dataDxfId="48" totalsRowDxfId="47">
  <autoFilter ref="B6:J9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000-000001000000}" name="Название потенциального клиента" totalsRowLabel="Итого" dataDxfId="46" totalsRowDxfId="45"/>
    <tableColumn id="2" xr3:uid="{00000000-0010-0000-0000-000002000000}" name="Контактные данные потенциального клиента" dataDxfId="44" totalsRowDxfId="43"/>
    <tableColumn id="3" xr3:uid="{00000000-0010-0000-0000-000003000000}" name="Источник _x000a_потенциального клиента" dataDxfId="42" totalsRowDxfId="41"/>
    <tableColumn id="4" xr3:uid="{00000000-0010-0000-0000-000004000000}" name="Регион _x000a_потенциального клиента" dataDxfId="40" totalsRowDxfId="39"/>
    <tableColumn id="5" xr3:uid="{00000000-0010-0000-0000-000005000000}" name="Тип _x000a_потенциального клиента" dataDxfId="38" totalsRowDxfId="37"/>
    <tableColumn id="6" xr3:uid="{00000000-0010-0000-0000-000006000000}" name="Потенциальная возможность" totalsRowFunction="sum" dataDxfId="36" totalsRowDxfId="35"/>
    <tableColumn id="7" xr3:uid="{00000000-0010-0000-0000-000007000000}" name="Вероятность _x000a_продажи" dataDxfId="34" totalsRowDxfId="33"/>
    <tableColumn id="8" xr3:uid="{00000000-0010-0000-0000-000008000000}" name="Прогноз _x000a_завершения сделки" dataDxfId="32" totalsRowDxfId="31" dataCellStyle="Прогноз завершения сделки"/>
    <tableColumn id="9" xr3:uid="{00000000-0010-0000-0000-000009000000}" name="Взвешенный _x000a_прогноз" totalsRowFunction="sum" dataDxfId="30" totalsRowDxfId="29">
      <calculatedColumnFormula>IFERROR(IF(ДанныеПотенциальногоКлиента[[#This Row],[Вероятность 
продажи]]&lt;&gt;"",ДанныеПотенциальногоКлиента[[#This Row],[Вероятность 
продажи]]*ДанныеПотенциальногоКлиента[[#This Row],[Потенциальная возможность]],""),"")</calculatedColumnFormula>
    </tableColumn>
  </tableColumns>
  <tableStyleInfo name="TableStyleLight4" showFirstColumn="0" showLastColumn="0" showRowStripes="1" showColumnStripes="0"/>
  <extLst>
    <ext xmlns:x14="http://schemas.microsoft.com/office/spreadsheetml/2009/9/main" uri="{504A1905-F514-4f6f-8877-14C23A59335A}">
      <x14:table altTextSummary="Введите название, контактные данные, источник и тип потенциального клиента, потенциальную возможность, вероятность продажи, месяц прогнозируемого завершения сделки и взвешенный прогноз. Взвешенный прогноз вычисляется автоматически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ПрогнозируемыеПродажи" displayName="ПрогнозируемыеПродажи" ref="B6:N14" totalsRowCount="1" headerRowDxfId="28" dataDxfId="27" totalsRowDxfId="26">
  <autoFilter ref="B6:N13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00000000-0010-0000-0100-000001000000}" name="Название потенциального клиента" totalsRowLabel="Итого" dataDxfId="25" totalsRowDxfId="24">
      <calculatedColumnFormula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calculatedColumnFormula>
    </tableColumn>
    <tableColumn id="2" xr3:uid="{00000000-0010-0000-0100-000002000000}" name="Прогноз на _x000a_январь" totalsRowFunction="sum" dataDxfId="23" totalsRowDxfId="22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calculatedColumnFormula>
    </tableColumn>
    <tableColumn id="3" xr3:uid="{00000000-0010-0000-0100-000003000000}" name="Прогноз на _x000a_февраль" totalsRowFunction="sum" dataDxfId="21" totalsRowDxfId="20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calculatedColumnFormula>
    </tableColumn>
    <tableColumn id="4" xr3:uid="{00000000-0010-0000-0100-000004000000}" name="Прогноз на _x000a_март" totalsRowFunction="sum" dataDxfId="19" totalsRowDxfId="18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calculatedColumnFormula>
    </tableColumn>
    <tableColumn id="5" xr3:uid="{00000000-0010-0000-0100-000005000000}" name="Прогноз на _x000a_апрель" totalsRowFunction="sum" dataDxfId="17" totalsRowDxfId="16" dataCellStyle="Правая граница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6" xr3:uid="{00000000-0010-0000-0100-000006000000}" name="Прогноз на _x000a_май" totalsRowFunction="sum" dataDxfId="15" totalsRowDxfId="14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7" xr3:uid="{00000000-0010-0000-0100-000007000000}" name="Прогноз на _x000a_июнь" totalsRowFunction="sum" dataDxfId="13" totalsRowDxfId="12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8" xr3:uid="{00000000-0010-0000-0100-000008000000}" name="Прогноз на июль" totalsRowFunction="sum" dataDxfId="11" totalsRowDxfId="10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calculatedColumnFormula>
    </tableColumn>
    <tableColumn id="9" xr3:uid="{00000000-0010-0000-0100-000009000000}" name="Прогноз на _x000a_август" totalsRowFunction="sum" dataDxfId="9" totalsRowDxfId="8" dataCellStyle="Правая граница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10" xr3:uid="{00000000-0010-0000-0100-00000A000000}" name="Прогноз на _x000a_сентябрь" totalsRowFunction="sum" dataDxfId="7" totalsRowDxfId="6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11" xr3:uid="{00000000-0010-0000-0100-00000B000000}" name="Прогноз на _x000a_октябрь" totalsRowFunction="sum" dataDxfId="5" totalsRowDxfId="4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12" xr3:uid="{00000000-0010-0000-0100-00000C000000}" name="Прогноз на _x000a_ноябрь" totalsRowFunction="sum" dataDxfId="3" totalsRowDxfId="2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  <tableColumn id="13" xr3:uid="{00000000-0010-0000-0100-00000D000000}" name="Прогноз на _x000a_декабрь" totalsRowFunction="sum" dataDxfId="1" totalsRowDxfId="0">
      <calculatedColumnFormula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calculatedColumnFormula>
    </tableColumn>
  </tableColumns>
  <tableStyleInfo name="TableStyleLight4" showFirstColumn="1" showLastColumn="0" showRowStripes="1" showColumnStripes="0"/>
  <extLst>
    <ext xmlns:x14="http://schemas.microsoft.com/office/spreadsheetml/2009/9/main" uri="{504A1905-F514-4f6f-8877-14C23A59335A}">
      <x14:table altTextSummary="Название потенциального клиента и прогноз на каждый месяц (например, прогноз на январь, прогноз на февраль и т. д.) автоматически обновляются в таблице &quot;Прогнозируемые продажи&quot; в зависимости от записей на странице &quot;Данные потенциального клиента&quot;"/>
    </ext>
  </extLst>
</table>
</file>

<file path=xl/theme/theme1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table" Target="/xl/tables/table12.xml" Id="rId3" /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table" Target="/xl/tables/table21.xml" Id="rId3" /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/>
    <pageSetUpPr autoPageBreaks="0" fitToPage="1"/>
  </sheetPr>
  <dimension ref="B1:J11"/>
  <sheetViews>
    <sheetView showGridLines="0" tabSelected="1" zoomScaleNormal="100" workbookViewId="0"/>
  </sheetViews>
  <sheetFormatPr defaultColWidth="9" defaultRowHeight="30" customHeight="1" x14ac:dyDescent="0.25"/>
  <cols>
    <col min="1" max="1" width="6.140625" customWidth="1"/>
    <col min="2" max="2" width="43" customWidth="1"/>
    <col min="3" max="3" width="54.140625" bestFit="1" customWidth="1"/>
    <col min="4" max="4" width="41.28515625" bestFit="1" customWidth="1"/>
    <col min="5" max="5" width="38.7109375" bestFit="1" customWidth="1"/>
    <col min="6" max="6" width="34.5703125" bestFit="1" customWidth="1"/>
    <col min="7" max="7" width="35" bestFit="1" customWidth="1"/>
    <col min="8" max="8" width="29" customWidth="1"/>
    <col min="9" max="9" width="36.5703125" customWidth="1"/>
    <col min="10" max="10" width="29" bestFit="1" customWidth="1"/>
    <col min="11" max="11" width="2.7109375" customWidth="1"/>
  </cols>
  <sheetData>
    <row r="1" spans="2:10" ht="100.15" customHeight="1" x14ac:dyDescent="0.25">
      <c r="B1" s="2"/>
      <c r="C1" s="2"/>
      <c r="D1" s="2"/>
      <c r="E1" s="2"/>
      <c r="F1" s="2"/>
      <c r="G1" s="2"/>
    </row>
    <row r="2" spans="2:10" ht="15" customHeight="1" x14ac:dyDescent="0.25"/>
    <row r="3" spans="2:10" ht="40.15" customHeight="1" thickBot="1" x14ac:dyDescent="0.3">
      <c r="B3" s="32" t="s">
        <v>0</v>
      </c>
      <c r="C3" s="32"/>
      <c r="D3" s="1"/>
      <c r="E3" s="1"/>
      <c r="F3" s="1"/>
      <c r="G3" s="1"/>
      <c r="H3" s="1"/>
      <c r="I3" s="1"/>
      <c r="J3" s="1"/>
    </row>
    <row r="4" spans="2:10" ht="30" customHeight="1" thickTop="1" x14ac:dyDescent="0.25">
      <c r="B4" s="3">
        <f ca="1">TODAY()</f>
        <v>44735</v>
      </c>
      <c r="E4" s="33"/>
      <c r="F4" s="33"/>
      <c r="G4" s="33"/>
      <c r="H4" s="33"/>
      <c r="I4" s="33"/>
      <c r="J4" s="14"/>
    </row>
    <row r="5" spans="2:10" ht="30" customHeight="1" x14ac:dyDescent="0.25">
      <c r="B5" s="25" t="s">
        <v>1</v>
      </c>
      <c r="C5" s="25"/>
      <c r="D5" s="25"/>
      <c r="E5" s="25"/>
      <c r="F5" s="25"/>
      <c r="G5" s="25"/>
      <c r="H5" s="25"/>
      <c r="I5" s="25"/>
      <c r="J5" s="4" t="s">
        <v>23</v>
      </c>
    </row>
    <row r="6" spans="2:10" s="6" customFormat="1" ht="30" customHeight="1" x14ac:dyDescent="0.25">
      <c r="B6" s="20" t="s">
        <v>2</v>
      </c>
      <c r="C6" s="20" t="s">
        <v>7</v>
      </c>
      <c r="D6" s="23" t="s">
        <v>8</v>
      </c>
      <c r="E6" s="23" t="s">
        <v>11</v>
      </c>
      <c r="F6" s="23" t="s">
        <v>14</v>
      </c>
      <c r="G6" s="21" t="s">
        <v>17</v>
      </c>
      <c r="H6" s="24" t="s">
        <v>18</v>
      </c>
      <c r="I6" s="24" t="s">
        <v>19</v>
      </c>
      <c r="J6" s="24" t="s">
        <v>24</v>
      </c>
    </row>
    <row r="7" spans="2:10" s="5" customFormat="1" ht="25.15" customHeight="1" x14ac:dyDescent="0.25">
      <c r="B7" s="7" t="s">
        <v>3</v>
      </c>
      <c r="C7" s="7"/>
      <c r="D7" s="7" t="s">
        <v>9</v>
      </c>
      <c r="E7" s="7" t="s">
        <v>12</v>
      </c>
      <c r="F7" s="7" t="s">
        <v>15</v>
      </c>
      <c r="G7" s="8">
        <v>300000</v>
      </c>
      <c r="H7" s="9">
        <v>0.9</v>
      </c>
      <c r="I7" s="10" t="s">
        <v>20</v>
      </c>
      <c r="J7" s="8">
        <f>IFERROR(IF(ДанныеПотенциальногоКлиента[[#This Row],[Вероятность 
продажи]]&lt;&gt;"",ДанныеПотенциальногоКлиента[[#This Row],[Вероятность 
продажи]]*ДанныеПотенциальногоКлиента[[#This Row],[Потенциальная возможность]],""),"")</f>
        <v>270000</v>
      </c>
    </row>
    <row r="8" spans="2:10" s="5" customFormat="1" ht="25.15" customHeight="1" x14ac:dyDescent="0.25">
      <c r="B8" s="7" t="s">
        <v>4</v>
      </c>
      <c r="C8" s="7"/>
      <c r="D8" s="7" t="s">
        <v>10</v>
      </c>
      <c r="E8" s="7" t="s">
        <v>13</v>
      </c>
      <c r="F8" s="7" t="s">
        <v>15</v>
      </c>
      <c r="G8" s="8">
        <v>200000</v>
      </c>
      <c r="H8" s="9">
        <v>0.1</v>
      </c>
      <c r="I8" s="10" t="s">
        <v>21</v>
      </c>
      <c r="J8" s="8">
        <f>IFERROR(IF(ДанныеПотенциальногоКлиента[[#This Row],[Вероятность 
продажи]]&lt;&gt;"",ДанныеПотенциальногоКлиента[[#This Row],[Вероятность 
продажи]]*ДанныеПотенциальногоКлиента[[#This Row],[Потенциальная возможность]],""),"")</f>
        <v>20000</v>
      </c>
    </row>
    <row r="9" spans="2:10" s="5" customFormat="1" ht="25.15" customHeight="1" x14ac:dyDescent="0.25">
      <c r="B9" s="7" t="s">
        <v>5</v>
      </c>
      <c r="C9" s="7"/>
      <c r="D9" s="7" t="s">
        <v>10</v>
      </c>
      <c r="E9" s="7" t="s">
        <v>12</v>
      </c>
      <c r="F9" s="7" t="s">
        <v>16</v>
      </c>
      <c r="G9" s="8">
        <v>100000</v>
      </c>
      <c r="H9" s="9">
        <v>0.2</v>
      </c>
      <c r="I9" s="10" t="s">
        <v>22</v>
      </c>
      <c r="J9" s="8">
        <f>IFERROR(IF(ДанныеПотенциальногоКлиента[[#This Row],[Вероятность 
продажи]]&lt;&gt;"",ДанныеПотенциальногоКлиента[[#This Row],[Вероятность 
продажи]]*ДанныеПотенциальногоКлиента[[#This Row],[Потенциальная возможность]],""),"")</f>
        <v>20000</v>
      </c>
    </row>
    <row r="10" spans="2:10" s="6" customFormat="1" ht="30" customHeight="1" thickBot="1" x14ac:dyDescent="0.3">
      <c r="B10" s="13" t="s">
        <v>6</v>
      </c>
      <c r="C10" s="11"/>
      <c r="D10" s="11"/>
      <c r="E10" s="11"/>
      <c r="F10" s="11"/>
      <c r="G10" s="27">
        <f>SUBTOTAL(109,ДанныеПотенциальногоКлиента[Потенциальная возможность])</f>
        <v>600000</v>
      </c>
      <c r="H10" s="11"/>
      <c r="I10" s="11"/>
      <c r="J10" s="27">
        <f>SUBTOTAL(109,ДанныеПотенциальногоКлиента[Взвешенный 
прогноз])</f>
        <v>310000</v>
      </c>
    </row>
    <row r="11" spans="2:10" ht="30" customHeight="1" thickTop="1" x14ac:dyDescent="0.25"/>
  </sheetData>
  <mergeCells count="2">
    <mergeCell ref="B3:C3"/>
    <mergeCell ref="E4:I4"/>
  </mergeCells>
  <dataValidations count="12">
    <dataValidation allowBlank="1" showInputMessage="1" showErrorMessage="1" prompt="Отслеживайте потенциальных покупателей в этой книге. Введите данные о потенциальных покупателях на этом листе. Взвешенный прогноз для каждого потенциального клиента обновляется автоматически" sqref="A1" xr:uid="{00000000-0002-0000-0000-000000000000}"/>
    <dataValidation allowBlank="1" showInputMessage="1" showErrorMessage="1" prompt="Введите дату в этой ячейке." sqref="B4" xr:uid="{00000000-0002-0000-0000-000003000000}"/>
    <dataValidation allowBlank="1" showInputMessage="1" showErrorMessage="1" prompt="В столбце под этим заголовком введите название потенциального клиента" sqref="B6" xr:uid="{00000000-0002-0000-0000-000004000000}"/>
    <dataValidation allowBlank="1" showInputMessage="1" showErrorMessage="1" prompt="В столбце под этим заголовком введите контактные данные потенциального клиента" sqref="C6" xr:uid="{00000000-0002-0000-0000-000005000000}"/>
    <dataValidation allowBlank="1" showInputMessage="1" showErrorMessage="1" prompt="В столбце под этим заголовком введите источник потенциального клиента" sqref="D6" xr:uid="{00000000-0002-0000-0000-000006000000}"/>
    <dataValidation allowBlank="1" showInputMessage="1" showErrorMessage="1" prompt="В столбце под этим заголовком введите регион потенциального клиента" sqref="E6" xr:uid="{00000000-0002-0000-0000-000007000000}"/>
    <dataValidation allowBlank="1" showInputMessage="1" showErrorMessage="1" prompt="В столбце под этим заголовком введите тип потенциального клиента" sqref="F6" xr:uid="{00000000-0002-0000-0000-000008000000}"/>
    <dataValidation allowBlank="1" showInputMessage="1" showErrorMessage="1" prompt="В столбце под этим заголовком введите потенциальную возможность" sqref="G6" xr:uid="{00000000-0002-0000-0000-000009000000}"/>
    <dataValidation allowBlank="1" showInputMessage="1" showErrorMessage="1" prompt="В столбце под этим заголовком введите процент вероятности продажи" sqref="H6" xr:uid="{00000000-0002-0000-0000-00000A000000}"/>
    <dataValidation allowBlank="1" showInputMessage="1" showErrorMessage="1" prompt="В ячейке под этим заголовком автоматически рассчитывается взвешенный прогноз на основе потенциальной возможности и процента вероятности продажи" sqref="J6" xr:uid="{00000000-0002-0000-0000-00000B000000}"/>
    <dataValidation allowBlank="1" showInputMessage="1" showErrorMessage="1" prompt="Select Forecast Close month in this column under this heading.  Press ALT+DOWN ARROW to open drop-down list, then ENTER to make selection" sqref="I6" xr:uid="{00000000-0002-0000-0000-00000D000000}"/>
    <dataValidation type="list" errorStyle="warning" allowBlank="1" showInputMessage="1" showErrorMessage="1" error="Выберите месяц из списка. Выберите ОТМЕНА, а затем с помощью клавиш ALT+СТРЕЛКА ВНИЗ откройте раскрывающийся список и подтвердите выбор клавишей ВВОД" sqref="I7:I9" xr:uid="{00000000-0002-0000-0000-00000E000000}">
      <formula1>"Январь,Февраль,Март,Апрель,Май,Июнь,Июль,Август,Сентябрь,Октябрь,Ноябрь,Декабрь"</formula1>
    </dataValidation>
  </dataValidations>
  <printOptions horizontalCentered="1"/>
  <pageMargins left="0.4" right="0.4" top="0.4" bottom="0.4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/>
    <pageSetUpPr autoPageBreaks="0" fitToPage="1"/>
  </sheetPr>
  <dimension ref="B1:N16"/>
  <sheetViews>
    <sheetView showGridLines="0" zoomScaleNormal="100" workbookViewId="0"/>
  </sheetViews>
  <sheetFormatPr defaultColWidth="9" defaultRowHeight="30" customHeight="1" x14ac:dyDescent="0.25"/>
  <cols>
    <col min="1" max="1" width="6.140625" customWidth="1"/>
    <col min="2" max="2" width="38" customWidth="1"/>
    <col min="3" max="14" width="17.7109375" customWidth="1"/>
    <col min="15" max="15" width="2.7109375" customWidth="1"/>
  </cols>
  <sheetData>
    <row r="1" spans="2:14" ht="100.15" customHeight="1" x14ac:dyDescent="0.25">
      <c r="B1" s="2"/>
      <c r="C1" s="2"/>
      <c r="D1" s="2"/>
      <c r="E1" s="2"/>
      <c r="F1" s="35"/>
      <c r="G1" s="35"/>
      <c r="H1" s="35"/>
      <c r="I1" s="35"/>
      <c r="J1" s="35"/>
    </row>
    <row r="2" spans="2:14" ht="15" customHeight="1" x14ac:dyDescent="0.25"/>
    <row r="3" spans="2:14" ht="40.15" customHeight="1" thickBot="1" x14ac:dyDescent="0.3">
      <c r="B3" s="32" t="s">
        <v>25</v>
      </c>
      <c r="C3" s="32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14" ht="30" customHeight="1" thickTop="1" x14ac:dyDescent="0.25">
      <c r="B4" s="3">
        <f ca="1">ДатаЖурнала</f>
        <v>44735</v>
      </c>
    </row>
    <row r="5" spans="2:14" ht="30" customHeight="1" x14ac:dyDescent="0.25">
      <c r="B5" s="26" t="str">
        <f>'Данные потенциального клиента'!B5:I5</f>
        <v xml:space="preserve">Название компании										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34" t="s">
        <v>23</v>
      </c>
      <c r="N5" s="34"/>
    </row>
    <row r="6" spans="2:14" ht="34.9" customHeight="1" x14ac:dyDescent="0.25">
      <c r="B6" s="20" t="s">
        <v>2</v>
      </c>
      <c r="C6" s="20" t="s">
        <v>27</v>
      </c>
      <c r="D6" s="20" t="s">
        <v>28</v>
      </c>
      <c r="E6" s="20" t="s">
        <v>29</v>
      </c>
      <c r="F6" s="22" t="s">
        <v>30</v>
      </c>
      <c r="G6" s="20" t="s">
        <v>31</v>
      </c>
      <c r="H6" s="20" t="s">
        <v>32</v>
      </c>
      <c r="I6" s="20" t="s">
        <v>33</v>
      </c>
      <c r="J6" s="22" t="s">
        <v>34</v>
      </c>
      <c r="K6" s="20" t="s">
        <v>35</v>
      </c>
      <c r="L6" s="20" t="s">
        <v>36</v>
      </c>
      <c r="M6" s="20" t="s">
        <v>37</v>
      </c>
      <c r="N6" s="20" t="s">
        <v>38</v>
      </c>
    </row>
    <row r="7" spans="2:14" ht="25.15" customHeight="1" x14ac:dyDescent="0.25">
      <c r="B7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>Adatum Corporation</v>
      </c>
      <c r="C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>270000</v>
      </c>
      <c r="D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>0</v>
      </c>
      <c r="E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>0</v>
      </c>
      <c r="F7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G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H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I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>0</v>
      </c>
      <c r="J7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K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L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M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N7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</row>
    <row r="8" spans="2:14" ht="25.15" customHeight="1" x14ac:dyDescent="0.25">
      <c r="B8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>Adventure Works</v>
      </c>
      <c r="C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>0</v>
      </c>
      <c r="D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>20000</v>
      </c>
      <c r="E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>0</v>
      </c>
      <c r="F8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G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H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I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>0</v>
      </c>
      <c r="J8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K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L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M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N8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</row>
    <row r="9" spans="2:14" ht="25.15" customHeight="1" x14ac:dyDescent="0.25">
      <c r="B9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>Alpine Ski House</v>
      </c>
      <c r="C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>0</v>
      </c>
      <c r="D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>0</v>
      </c>
      <c r="E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>20000</v>
      </c>
      <c r="F9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G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H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I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>0</v>
      </c>
      <c r="J9" s="28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K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L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M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  <c r="N9" s="29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>0</v>
      </c>
    </row>
    <row r="10" spans="2:14" ht="25.15" customHeight="1" x14ac:dyDescent="0.25">
      <c r="B10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/>
      </c>
      <c r="C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/>
      </c>
      <c r="D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/>
      </c>
      <c r="E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/>
      </c>
      <c r="F10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G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H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I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/>
      </c>
      <c r="J10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K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L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M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N10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</row>
    <row r="11" spans="2:14" ht="25.15" customHeight="1" x14ac:dyDescent="0.25">
      <c r="B11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/>
      </c>
      <c r="C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/>
      </c>
      <c r="D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/>
      </c>
      <c r="E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/>
      </c>
      <c r="F11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G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H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I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/>
      </c>
      <c r="J11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K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L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M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N11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</row>
    <row r="12" spans="2:14" ht="25.15" customHeight="1" x14ac:dyDescent="0.25">
      <c r="B12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/>
      </c>
      <c r="C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/>
      </c>
      <c r="D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/>
      </c>
      <c r="E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/>
      </c>
      <c r="F12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G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H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I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/>
      </c>
      <c r="J12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K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L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M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N12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</row>
    <row r="13" spans="2:14" ht="25.15" customHeight="1" x14ac:dyDescent="0.25">
      <c r="B13" s="7" t="str">
        <f>IFERROR(IF(AND(ДанныеПотенциальногоКлиента[[#This Row],[Название потенциального клиента]] &lt;&gt; "", ROW(ПрогнозируемыеПродажи[Название потенциального клиента])&lt;&gt;ПоследняяЗапись),ДанныеПотенциальногоКлиента[Название потенциального клиента], ""),"")</f>
        <v/>
      </c>
      <c r="C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сделки]]= "Январь",ДанныеПотенциальногоКлиента[Взвешенный 
прогноз],0),""),"")</f>
        <v/>
      </c>
      <c r="D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"Февраль",ДанныеПотенциальногоКлиента[Взвешенный 
прогноз],0),""),"")</f>
        <v/>
      </c>
      <c r="E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"Март",ДанныеПотенциальногоКлиента[Взвешенный 
прогноз],0),""),"")</f>
        <v/>
      </c>
      <c r="F13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G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H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I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"Июль",ДанныеПотенциальногоКлиента[Взвешенный 
прогноз],0),""),"")</f>
        <v/>
      </c>
      <c r="J13" s="28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K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L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M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  <c r="N13" s="29" t="str">
        <f>IFERROR(IF(ДанныеПотенциальногоКлиента[[#This Row],[Прогноз 
завершения сделки]] &lt;&gt;"",IF(ДанныеПотенциальногоКлиента[[#This Row],[Прогноз 
завершения сделки]] = "Прогноз на",ДанныеПотенциальногоКлиента[Взвешенный 
прогноз],0),""),"")</f>
        <v/>
      </c>
    </row>
    <row r="14" spans="2:14" s="16" customFormat="1" ht="30" customHeight="1" x14ac:dyDescent="0.25">
      <c r="B14" s="15" t="s">
        <v>6</v>
      </c>
      <c r="C14" s="30">
        <f>SUBTOTAL(109,ПрогнозируемыеПродажи[Прогноз на 
январь])</f>
        <v>270000</v>
      </c>
      <c r="D14" s="30">
        <f>SUBTOTAL(109,ПрогнозируемыеПродажи[Прогноз на 
февраль])</f>
        <v>20000</v>
      </c>
      <c r="E14" s="30">
        <f>SUBTOTAL(109,ПрогнозируемыеПродажи[Прогноз на 
март])</f>
        <v>20000</v>
      </c>
      <c r="F14" s="31">
        <f>SUBTOTAL(109,ПрогнозируемыеПродажи[Прогноз на 
апрель])</f>
        <v>0</v>
      </c>
      <c r="G14" s="30">
        <f>SUBTOTAL(109,ПрогнозируемыеПродажи[Прогноз на 
май])</f>
        <v>0</v>
      </c>
      <c r="H14" s="30">
        <f>SUBTOTAL(109,ПрогнозируемыеПродажи[Прогноз на 
июнь])</f>
        <v>0</v>
      </c>
      <c r="I14" s="30">
        <f>SUBTOTAL(109,ПрогнозируемыеПродажи[Прогноз на июль])</f>
        <v>0</v>
      </c>
      <c r="J14" s="31">
        <f>SUBTOTAL(109,ПрогнозируемыеПродажи[Прогноз на 
август])</f>
        <v>0</v>
      </c>
      <c r="K14" s="30">
        <f>SUBTOTAL(109,ПрогнозируемыеПродажи[Прогноз на 
сентябрь])</f>
        <v>0</v>
      </c>
      <c r="L14" s="30">
        <f>SUBTOTAL(109,ПрогнозируемыеПродажи[Прогноз на 
октябрь])</f>
        <v>0</v>
      </c>
      <c r="M14" s="30">
        <f>SUBTOTAL(109,ПрогнозируемыеПродажи[Прогноз на 
ноябрь])</f>
        <v>0</v>
      </c>
      <c r="N14" s="30">
        <f>SUBTOTAL(109,ПрогнозируемыеПродажи[Прогноз на 
декабрь])</f>
        <v>0</v>
      </c>
    </row>
    <row r="15" spans="2:14" s="16" customFormat="1" ht="30" customHeight="1" thickBot="1" x14ac:dyDescent="0.3">
      <c r="B15" s="17" t="s">
        <v>26</v>
      </c>
      <c r="C15" s="18">
        <f>C14</f>
        <v>270000</v>
      </c>
      <c r="D15" s="18">
        <f t="shared" ref="D15" si="0">C15+D14</f>
        <v>290000</v>
      </c>
      <c r="E15" s="18">
        <f t="shared" ref="E15" si="1">D15+E14</f>
        <v>310000</v>
      </c>
      <c r="F15" s="19">
        <f t="shared" ref="F15" si="2">E15+F14</f>
        <v>310000</v>
      </c>
      <c r="G15" s="18">
        <f t="shared" ref="G15" si="3">F15+G14</f>
        <v>310000</v>
      </c>
      <c r="H15" s="18">
        <f t="shared" ref="H15" si="4">G15+H14</f>
        <v>310000</v>
      </c>
      <c r="I15" s="18">
        <f t="shared" ref="I15" si="5">H15+I14</f>
        <v>310000</v>
      </c>
      <c r="J15" s="19">
        <f t="shared" ref="J15" si="6">I15+J14</f>
        <v>310000</v>
      </c>
      <c r="K15" s="18">
        <f t="shared" ref="K15" si="7">J15+K14</f>
        <v>310000</v>
      </c>
      <c r="L15" s="18">
        <f t="shared" ref="L15" si="8">K15+L14</f>
        <v>310000</v>
      </c>
      <c r="M15" s="18">
        <f t="shared" ref="M15" si="9">L15+M14</f>
        <v>310000</v>
      </c>
      <c r="N15" s="18">
        <f t="shared" ref="N15" si="10">M15+N14</f>
        <v>310000</v>
      </c>
    </row>
    <row r="16" spans="2:14" ht="30" customHeight="1" thickTop="1" x14ac:dyDescent="0.25"/>
  </sheetData>
  <mergeCells count="3">
    <mergeCell ref="M5:N5"/>
    <mergeCell ref="B3:C3"/>
    <mergeCell ref="F1:J1"/>
  </mergeCells>
  <dataValidations count="6">
    <dataValidation allowBlank="1" showInputMessage="1" showErrorMessage="1" prompt="Дата в этой ячейке автоматически обновляется в зависимости от даты, введенной в ячейке B3 на странице &quot;Данные потенциального клиента&quot;" sqref="B4" xr:uid="{00000000-0002-0000-0100-000002000000}"/>
    <dataValidation allowBlank="1" showInputMessage="1" showErrorMessage="1" prompt="Имя потенциального клиента автоматически обновляется в столбце под этом заголовком. Добавляйте новые строки в таблицу ПрогнозируемыеПродажи по мере добавления новых потенциальных клиентов на странице &quot;Данные потенциального клиента&quot;" sqref="B6" xr:uid="{00000000-0002-0000-0100-000003000000}"/>
    <dataValidation allowBlank="1" showInputMessage="1" showErrorMessage="1" prompt="В столбце под этим заголовком автоматически обновляется прогноз на этот месяц" sqref="C6:N6" xr:uid="{00000000-0002-0000-0100-000004000000}"/>
    <dataValidation allowBlank="1" showInputMessage="1" showErrorMessage="1" prompt="Накопленная общая сумма автоматически рассчитывается в ячейках справа" sqref="B15" xr:uid="{00000000-0002-0000-0100-000006000000}"/>
    <dataValidation allowBlank="1" showInputMessage="1" showErrorMessage="1" prompt="Название компании в этой ячейке автоматически обновляется в зависимости от названия компании, введенного в ячейке B5 на странице &quot;Данные потенциального клиента&quot;" sqref="B5" xr:uid="{00000000-0002-0000-0100-000007000000}"/>
    <dataValidation allowBlank="1" showInputMessage="1" showErrorMessage="1" prompt="Отслеживайте потенциальных покупателей в этой книге. Введите данные о потенциальных покупателях на этом листе. Взвешенный прогноз для каждого потенциального клиента обновляется автоматически" sqref="A1" xr:uid="{F5A5BC44-3A74-C540-A22E-BAA0A997E3AE}"/>
  </dataValidations>
  <printOptions horizontalCentered="1"/>
  <pageMargins left="0.4" right="0.4" top="0.4" bottom="0.4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B1:O4"/>
  <sheetViews>
    <sheetView showGridLines="0" zoomScaleNormal="100" workbookViewId="0"/>
  </sheetViews>
  <sheetFormatPr defaultColWidth="9" defaultRowHeight="15" x14ac:dyDescent="0.25"/>
  <cols>
    <col min="1" max="1" width="6.140625" customWidth="1"/>
    <col min="2" max="2" width="63.85546875" customWidth="1"/>
    <col min="3" max="3" width="2.7109375" customWidth="1"/>
  </cols>
  <sheetData>
    <row r="1" spans="2:15" ht="100.15" customHeight="1" x14ac:dyDescent="0.25">
      <c r="B1" s="2"/>
      <c r="C1" s="2"/>
      <c r="D1" s="2"/>
      <c r="E1" s="2"/>
      <c r="F1" s="35"/>
      <c r="G1" s="35"/>
      <c r="H1" s="35"/>
      <c r="I1" s="35"/>
      <c r="J1" s="35"/>
    </row>
    <row r="2" spans="2:15" ht="15" customHeight="1" x14ac:dyDescent="0.25"/>
    <row r="3" spans="2:15" ht="40.15" customHeight="1" thickBot="1" x14ac:dyDescent="0.3">
      <c r="B3" s="12" t="s">
        <v>39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15" ht="15.75" thickTop="1" x14ac:dyDescent="0.25"/>
  </sheetData>
  <mergeCells count="1">
    <mergeCell ref="F1:J1"/>
  </mergeCells>
  <dataValidations count="1">
    <dataValidation allowBlank="1" showInputMessage="1" showErrorMessage="1" prompt="Отслеживайте потенциальных покупателей в этой книге. Введите данные о потенциальных покупателях на этом листе. Взвешенный прогноз для каждого потенциального клиента обновляется автоматически" sqref="A1" xr:uid="{CF20053D-8EDE-EA4A-B846-0E4223700D06}"/>
  </dataValidations>
  <pageMargins left="0.7" right="0.7" top="0.75" bottom="0.75" header="0.3" footer="0.3"/>
  <pageSetup paperSize="9" scale="70" orientation="landscape" horizontalDpi="200" verticalDpi="200" r:id="rId1"/>
  <drawing r:id="rId2"/>
</worksheet>
</file>

<file path=customXml/_rels/item1.xml.rels>&#65279;<?xml version="1.0" encoding="utf-8"?><Relationships xmlns="http://schemas.openxmlformats.org/package/2006/relationships"><Relationship Type="http://schemas.openxmlformats.org/officeDocument/2006/relationships/customXmlProps" Target="/customXml/itemProps11.xml" Id="rId1" /></Relationships>
</file>

<file path=customXml/_rels/item23.xml.rels>&#65279;<?xml version="1.0" encoding="utf-8"?><Relationships xmlns="http://schemas.openxmlformats.org/package/2006/relationships"><Relationship Type="http://schemas.openxmlformats.org/officeDocument/2006/relationships/customXmlProps" Target="/customXml/itemProps23.xml" Id="rId1" /></Relationships>
</file>

<file path=customXml/_rels/item32.xml.rels>&#65279;<?xml version="1.0" encoding="utf-8"?><Relationships xmlns="http://schemas.openxmlformats.org/package/2006/relationships"><Relationship Type="http://schemas.openxmlformats.org/officeDocument/2006/relationships/customXmlProps" Target="/customXml/itemProps32.xml" Id="rId1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4" ma:contentTypeDescription="Create a new document." ma:contentTypeScope="" ma:versionID="2d714a3296df14eba7a100bb665443ca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49549bf45bfbbfb6cffed527380e77e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1.xml><?xml version="1.0" encoding="utf-8"?>
<ds:datastoreItem xmlns:ds="http://schemas.openxmlformats.org/officeDocument/2006/customXml" ds:itemID="{B9370D84-7299-4952-8536-585552B795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3.xml><?xml version="1.0" encoding="utf-8"?>
<ds:datastoreItem xmlns:ds="http://schemas.openxmlformats.org/officeDocument/2006/customXml" ds:itemID="{D53CB475-8D6F-4385-A9FD-5D3A84347D3C}">
  <ds:schemaRefs>
    <ds:schemaRef ds:uri="http://schemas.microsoft.com/sharepoint/v3/contenttype/forms"/>
  </ds:schemaRefs>
</ds:datastoreItem>
</file>

<file path=customXml/itemProps32.xml><?xml version="1.0" encoding="utf-8"?>
<ds:datastoreItem xmlns:ds="http://schemas.openxmlformats.org/officeDocument/2006/customXml" ds:itemID="{13742DDB-7178-4FE1-BF5D-B2308C49F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Template>TM12037780</ap:Template>
  <ap:DocSecurity>0</ap:DocSecurity>
  <ap:ScaleCrop>false</ap:ScaleCrop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ap:HeadingPairs>
  <ap:TitlesOfParts>
    <vt:vector baseType="lpstr" size="10">
      <vt:lpstr>Данные потенциального клиента</vt:lpstr>
      <vt:lpstr>Прогнозируемые продажи </vt:lpstr>
      <vt:lpstr>Ежемесячный взвешенный прогноз</vt:lpstr>
      <vt:lpstr>'Данные потенциального клиента'!_FilterDatabase</vt:lpstr>
      <vt:lpstr>'Данные потенциального клиента'!Print_Titles</vt:lpstr>
      <vt:lpstr>'Прогнозируемые продажи '!Print_Titles</vt:lpstr>
      <vt:lpstr>ДатаЖурнала</vt:lpstr>
      <vt:lpstr>Заголовок1</vt:lpstr>
      <vt:lpstr>Заголовок2</vt:lpstr>
      <vt:lpstr>ОбластьЗаголовкаСтроки1..N22</vt:lpstr>
    </vt:vector>
  </ap:TitlesOfParts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2022-02-14T05:03:10Z</dcterms:created>
  <dcterms:modified xsi:type="dcterms:W3CDTF">2022-06-23T07:59:56Z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