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1"/>
  <workbookPr filterPrivacy="1" defaultThemeVersion="124226"/>
  <xr:revisionPtr revIDLastSave="0" documentId="13_ncr:1_{465C91D5-BEA0-4554-82F3-07C6459EB35F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Контроль счетов" sheetId="1" r:id="rId1"/>
  </sheets>
  <definedNames>
    <definedName name="_xlnm.Print_Area" localSheetId="0">'Контроль счетов'!$A$1:$F$58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F18" i="1"/>
  <c r="H18" i="1"/>
  <c r="I9" i="1" l="1"/>
  <c r="D9" i="1"/>
  <c r="C9" i="1"/>
  <c r="I8" i="1"/>
  <c r="D8" i="1"/>
  <c r="G8" i="1" s="1"/>
  <c r="J8" i="1" s="1"/>
  <c r="C8" i="1"/>
  <c r="I7" i="1"/>
  <c r="D7" i="1"/>
  <c r="C7" i="1"/>
  <c r="I6" i="1"/>
  <c r="D6" i="1"/>
  <c r="G6" i="1" s="1"/>
  <c r="J6" i="1" s="1"/>
  <c r="C6" i="1"/>
  <c r="I5" i="1"/>
  <c r="D5" i="1"/>
  <c r="C5" i="1"/>
  <c r="I4" i="1"/>
  <c r="D4" i="1"/>
  <c r="G4" i="1" s="1"/>
  <c r="J4" i="1" s="1"/>
  <c r="C4" i="1"/>
  <c r="G5" i="1" l="1"/>
  <c r="J5" i="1" s="1"/>
  <c r="J18" i="1" s="1"/>
  <c r="G7" i="1"/>
  <c r="J7" i="1" s="1"/>
  <c r="G9" i="1"/>
  <c r="J9" i="1" s="1"/>
</calcChain>
</file>

<file path=xl/sharedStrings.xml><?xml version="1.0" encoding="utf-8"?>
<sst xmlns="http://schemas.openxmlformats.org/spreadsheetml/2006/main" count="17" uniqueCount="15">
  <si>
    <t>Contoso</t>
  </si>
  <si>
    <t>Контроль счетов</t>
  </si>
  <si>
    <t>Номер счета</t>
  </si>
  <si>
    <t>Дата</t>
  </si>
  <si>
    <t>Срок оплаты</t>
  </si>
  <si>
    <t>ФИО клиента</t>
  </si>
  <si>
    <t xml:space="preserve">Сумма </t>
  </si>
  <si>
    <t xml:space="preserve">Пеня за просрочку </t>
  </si>
  <si>
    <t>Итого уплачено</t>
  </si>
  <si>
    <t>Дата оплаты</t>
  </si>
  <si>
    <t>Остаток</t>
  </si>
  <si>
    <t>Иванов</t>
  </si>
  <si>
    <t>Николай Новиков</t>
  </si>
  <si>
    <t>Мария Сергиенко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</si>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</sst>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8"/>
      <color rgb="FF376091"/>
      <name val="Calibri"/>
      <family val="2"/>
      <charset val="204"/>
      <scheme val="minor"/>
    </font>
    <font>
      <sz val="11"/>
      <color theme="4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Border="1"/>
    <xf numFmtId="0" fontId="2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/>
    <xf numFmtId="14" fontId="0" fillId="0" borderId="0" xfId="0" applyNumberFormat="1" applyFont="1" applyBorder="1"/>
    <xf numFmtId="49" fontId="0" fillId="0" borderId="0" xfId="0" applyNumberFormat="1" applyFont="1" applyBorder="1"/>
    <xf numFmtId="0" fontId="1" fillId="0" borderId="0" xfId="0" applyFont="1" applyBorder="1"/>
    <xf numFmtId="14" fontId="1" fillId="0" borderId="0" xfId="0" applyNumberFormat="1" applyFont="1" applyBorder="1"/>
    <xf numFmtId="49" fontId="1" fillId="0" borderId="0" xfId="0" applyNumberFormat="1" applyFont="1" applyBorder="1"/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164" fontId="0" fillId="0" borderId="0" xfId="0" applyNumberFormat="1" applyFont="1"/>
    <xf numFmtId="0" fontId="4" fillId="0" borderId="0" xfId="0" applyFont="1" applyAlignment="1"/>
    <xf numFmtId="0" fontId="5" fillId="0" borderId="0" xfId="0" applyFont="1" applyAlignment="1"/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&quot;р.&quot;_-;\-* #,##0.00&quot;р.&quot;_-;_-* &quot;-&quot;??&quot;р.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&quot;р.&quot;_-;\-* #,##0.00&quot;р.&quot;_-;_-* &quot;-&quot;??&quot;р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&quot;р.&quot;_-;\-* #,##0.00&quot;р.&quot;_-;_-* &quot;-&quot;??&quot;р.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&quot;р.&quot;_-;\-* #,##0.00&quot;р.&quot;_-;_-* &quot;-&quot;??&quot;р.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s" displayName="invoices" ref="B3:J18" totalsRowCount="1" headerRowDxfId="20" dataDxfId="19" totalsRowDxfId="18">
  <autoFilter ref="B3:J17" xr:uid="{00000000-0009-0000-0100-000001000000}"/>
  <sortState xmlns:xlrd2="http://schemas.microsoft.com/office/spreadsheetml/2017/richdata2" ref="B4:J17">
    <sortCondition ref="B3:B17"/>
  </sortState>
  <tableColumns count="9">
    <tableColumn id="1" xr3:uid="{00000000-0010-0000-0000-000001000000}" name="Номер счета" totalsRowLabel="Итого" dataDxfId="17" totalsRowDxfId="16"/>
    <tableColumn id="2" xr3:uid="{00000000-0010-0000-0000-000002000000}" name="Дата" dataDxfId="15" totalsRowDxfId="14"/>
    <tableColumn id="3" xr3:uid="{00000000-0010-0000-0000-000003000000}" name="Срок оплаты" dataDxfId="13" totalsRowDxfId="12"/>
    <tableColumn id="4" xr3:uid="{00000000-0010-0000-0000-000004000000}" name="ФИО клиента" dataDxfId="11" totalsRowDxfId="10"/>
    <tableColumn id="5" xr3:uid="{00000000-0010-0000-0000-000005000000}" name="Сумма " totalsRowFunction="sum" dataDxfId="9" totalsRowDxfId="8"/>
    <tableColumn id="6" xr3:uid="{00000000-0010-0000-0000-000006000000}" name="Пеня за просрочку " dataDxfId="7" totalsRowDxfId="6">
      <calculatedColumnFormula>IF('Контроль счетов'!$D4&gt;='Контроль счетов'!$I4,,5)</calculatedColumnFormula>
    </tableColumn>
    <tableColumn id="7" xr3:uid="{00000000-0010-0000-0000-000007000000}" name="Итого уплачено" totalsRowFunction="sum" dataDxfId="5" totalsRowDxfId="4"/>
    <tableColumn id="8" xr3:uid="{00000000-0010-0000-0000-000008000000}" name="Дата оплаты" dataDxfId="3" totalsRowDxfId="2"/>
    <tableColumn id="9" xr3:uid="{00000000-0010-0000-0000-000009000000}" name="Остаток" totalsRowFunction="sum" dataDxfId="1" totalsRowDxfId="0">
      <calculatedColumnFormula>'Контроль счетов'!$F4-'Контроль счетов'!$H4+'Контроль счетов'!$G4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8"/>
  <sheetViews>
    <sheetView showGridLines="0" tabSelected="1" workbookViewId="0"/>
  </sheetViews>
  <sheetFormatPr defaultRowHeight="15" x14ac:dyDescent="0.25"/>
  <cols>
    <col min="1" max="1" width="2.42578125" customWidth="1"/>
    <col min="2" max="2" width="14.7109375" customWidth="1"/>
    <col min="3" max="3" width="16.140625" customWidth="1"/>
    <col min="4" max="4" width="16.5703125" customWidth="1"/>
    <col min="5" max="5" width="48.85546875" customWidth="1"/>
    <col min="6" max="6" width="21.5703125" customWidth="1"/>
    <col min="7" max="7" width="20.140625" customWidth="1"/>
    <col min="8" max="8" width="20.85546875" customWidth="1"/>
    <col min="9" max="9" width="15.85546875" customWidth="1"/>
    <col min="10" max="10" width="19.42578125" customWidth="1"/>
  </cols>
  <sheetData>
    <row r="1" spans="2:10" ht="23.25" x14ac:dyDescent="0.35">
      <c r="B1" s="16" t="s">
        <v>1</v>
      </c>
      <c r="C1" s="17"/>
    </row>
    <row r="2" spans="2:10" x14ac:dyDescent="0.25">
      <c r="B2" s="2"/>
    </row>
    <row r="3" spans="2:10" x14ac:dyDescent="0.25"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2:10" x14ac:dyDescent="0.25">
      <c r="B4" s="3">
        <v>1001</v>
      </c>
      <c r="C4" s="4">
        <f ca="1">DATE(YEAR(TODAY()),1,15)</f>
        <v>43480</v>
      </c>
      <c r="D4" s="4">
        <f ca="1">DATE(YEAR(TODAY()),2,15)</f>
        <v>43511</v>
      </c>
      <c r="E4" s="12" t="s">
        <v>11</v>
      </c>
      <c r="F4" s="15">
        <v>20199</v>
      </c>
      <c r="G4" s="15">
        <f ca="1">IF('Контроль счетов'!$D4&gt;='Контроль счетов'!$I4,,5)</f>
        <v>0</v>
      </c>
      <c r="H4" s="15">
        <v>20199</v>
      </c>
      <c r="I4" s="4">
        <f ca="1">DATE(YEAR(TODAY()),2,1)</f>
        <v>43497</v>
      </c>
      <c r="J4" s="15">
        <f ca="1">'Контроль счетов'!$F4-'Контроль счетов'!$H4+'Контроль счетов'!$G4</f>
        <v>0</v>
      </c>
    </row>
    <row r="5" spans="2:10" x14ac:dyDescent="0.25">
      <c r="B5" s="3">
        <v>1002</v>
      </c>
      <c r="C5" s="4">
        <f ca="1">DATE(YEAR(TODAY()),2,11)</f>
        <v>43507</v>
      </c>
      <c r="D5" s="4">
        <f ca="1">DATE(YEAR(TODAY()),4,1)</f>
        <v>43556</v>
      </c>
      <c r="E5" s="12" t="s">
        <v>11</v>
      </c>
      <c r="F5" s="15">
        <v>15700</v>
      </c>
      <c r="G5" s="15">
        <f ca="1">IF('Контроль счетов'!$D5&gt;='Контроль счетов'!$I5,,5)</f>
        <v>5</v>
      </c>
      <c r="H5" s="15">
        <v>7500</v>
      </c>
      <c r="I5" s="4">
        <f ca="1">DATE(YEAR(TODAY()),4,10)</f>
        <v>43565</v>
      </c>
      <c r="J5" s="15">
        <f ca="1">'Контроль счетов'!$F5-'Контроль счетов'!$H5+'Контроль счетов'!$G5</f>
        <v>8205</v>
      </c>
    </row>
    <row r="6" spans="2:10" x14ac:dyDescent="0.25">
      <c r="B6" s="5">
        <v>1003</v>
      </c>
      <c r="C6" s="6">
        <f ca="1">DATE(YEAR(TODAY()),2,17)</f>
        <v>43513</v>
      </c>
      <c r="D6" s="6">
        <f ca="1">DATE(YEAR(TODAY()),4,15)</f>
        <v>43570</v>
      </c>
      <c r="E6" s="13" t="s">
        <v>0</v>
      </c>
      <c r="F6" s="15">
        <v>13799</v>
      </c>
      <c r="G6" s="15">
        <f ca="1">IF('Контроль счетов'!$D6&gt;='Контроль счетов'!$I6,,5)</f>
        <v>0</v>
      </c>
      <c r="H6" s="15">
        <v>5500</v>
      </c>
      <c r="I6" s="6">
        <f ca="1">DATE(YEAR(TODAY()),3,17)</f>
        <v>43541</v>
      </c>
      <c r="J6" s="15">
        <f ca="1">'Контроль счетов'!$F6-'Контроль счетов'!$H6+'Контроль счетов'!$G6</f>
        <v>8299</v>
      </c>
    </row>
    <row r="7" spans="2:10" x14ac:dyDescent="0.25">
      <c r="B7" s="5">
        <v>1004</v>
      </c>
      <c r="C7" s="6">
        <f ca="1">DATE(YEAR(TODAY()),3,8)</f>
        <v>43532</v>
      </c>
      <c r="D7" s="6">
        <f ca="1">DATE(YEAR(TODAY()),4,1)</f>
        <v>43556</v>
      </c>
      <c r="E7" s="12" t="s">
        <v>12</v>
      </c>
      <c r="F7" s="15">
        <v>120</v>
      </c>
      <c r="G7" s="15">
        <f ca="1">IF('Контроль счетов'!$D7&gt;='Контроль счетов'!$I7,,5)</f>
        <v>5</v>
      </c>
      <c r="H7" s="15">
        <v>75</v>
      </c>
      <c r="I7" s="6">
        <f ca="1">DATE(YEAR(TODAY()),4,16)</f>
        <v>43571</v>
      </c>
      <c r="J7" s="15">
        <f ca="1">'Контроль счетов'!$F7-'Контроль счетов'!$H7+'Контроль счетов'!$G7</f>
        <v>50</v>
      </c>
    </row>
    <row r="8" spans="2:10" x14ac:dyDescent="0.25">
      <c r="B8" s="3">
        <v>1005</v>
      </c>
      <c r="C8" s="4">
        <f ca="1">DATE(YEAR(TODAY()),3,17)</f>
        <v>43541</v>
      </c>
      <c r="D8" s="14">
        <f ca="1">DATE(YEAR(TODAY()),4,30)</f>
        <v>43585</v>
      </c>
      <c r="E8" s="12" t="s">
        <v>0</v>
      </c>
      <c r="F8" s="15">
        <v>150</v>
      </c>
      <c r="G8" s="15">
        <f ca="1">IF('Контроль счетов'!$D8&gt;='Контроль счетов'!$I8,,5)</f>
        <v>0</v>
      </c>
      <c r="H8" s="15">
        <v>75</v>
      </c>
      <c r="I8" s="4">
        <f ca="1">DATE(YEAR(TODAY()),4,11)</f>
        <v>43566</v>
      </c>
      <c r="J8" s="15">
        <f ca="1">'Контроль счетов'!$F8-'Контроль счетов'!$H8+'Контроль счетов'!$G8</f>
        <v>75</v>
      </c>
    </row>
    <row r="9" spans="2:10" x14ac:dyDescent="0.25">
      <c r="B9" s="3">
        <v>1006</v>
      </c>
      <c r="C9" s="4">
        <f ca="1">DATE(YEAR(TODAY()),4,1)</f>
        <v>43556</v>
      </c>
      <c r="D9" s="4">
        <f ca="1">DATE(YEAR(TODAY()),6,1)</f>
        <v>43617</v>
      </c>
      <c r="E9" s="12" t="s">
        <v>13</v>
      </c>
      <c r="F9" s="15">
        <v>1475</v>
      </c>
      <c r="G9" s="15">
        <f ca="1">IF('Контроль счетов'!$D9&gt;='Контроль счетов'!$I9,,5)</f>
        <v>0</v>
      </c>
      <c r="H9" s="15">
        <v>1200</v>
      </c>
      <c r="I9" s="4">
        <f ca="1">DATE(YEAR(TODAY()),4,28)</f>
        <v>43583</v>
      </c>
      <c r="J9" s="15">
        <f ca="1">'Контроль счетов'!$F9-'Контроль счетов'!$H9+'Контроль счетов'!$G9</f>
        <v>275</v>
      </c>
    </row>
    <row r="10" spans="2:10" x14ac:dyDescent="0.25">
      <c r="B10" s="5"/>
      <c r="C10" s="6"/>
      <c r="D10" s="6"/>
      <c r="E10" s="7"/>
      <c r="F10" s="15"/>
      <c r="G10" s="15">
        <f>IF('Контроль счетов'!$D10&gt;='Контроль счетов'!$I10,,5)</f>
        <v>0</v>
      </c>
      <c r="H10" s="15"/>
      <c r="I10" s="6"/>
      <c r="J10" s="15">
        <f>'Контроль счетов'!$F10-'Контроль счетов'!$H10+'Контроль счетов'!$G10</f>
        <v>0</v>
      </c>
    </row>
    <row r="11" spans="2:10" x14ac:dyDescent="0.25">
      <c r="B11" s="5"/>
      <c r="C11" s="6"/>
      <c r="D11" s="6"/>
      <c r="E11" s="7"/>
      <c r="F11" s="15"/>
      <c r="G11" s="15">
        <f>IF('Контроль счетов'!$D11&gt;='Контроль счетов'!$I11,,5)</f>
        <v>0</v>
      </c>
      <c r="H11" s="15"/>
      <c r="I11" s="6"/>
      <c r="J11" s="15">
        <f>'Контроль счетов'!$F11-'Контроль счетов'!$H11+'Контроль счетов'!$G11</f>
        <v>0</v>
      </c>
    </row>
    <row r="12" spans="2:10" x14ac:dyDescent="0.25">
      <c r="B12" s="5"/>
      <c r="C12" s="6"/>
      <c r="D12" s="6"/>
      <c r="E12" s="7"/>
      <c r="F12" s="15"/>
      <c r="G12" s="15">
        <f>IF('Контроль счетов'!$D12&gt;='Контроль счетов'!$I12,,5)</f>
        <v>0</v>
      </c>
      <c r="H12" s="15"/>
      <c r="I12" s="6"/>
      <c r="J12" s="15">
        <f>'Контроль счетов'!$F12-'Контроль счетов'!$H12+'Контроль счетов'!$G12</f>
        <v>0</v>
      </c>
    </row>
    <row r="13" spans="2:10" x14ac:dyDescent="0.25">
      <c r="B13" s="5"/>
      <c r="C13" s="6"/>
      <c r="D13" s="6"/>
      <c r="E13" s="7"/>
      <c r="F13" s="15"/>
      <c r="G13" s="15">
        <f>IF('Контроль счетов'!$D13&gt;='Контроль счетов'!$I13,,5)</f>
        <v>0</v>
      </c>
      <c r="H13" s="15"/>
      <c r="I13" s="6"/>
      <c r="J13" s="15">
        <f>'Контроль счетов'!$F13-'Контроль счетов'!$H13+'Контроль счетов'!$G13</f>
        <v>0</v>
      </c>
    </row>
    <row r="14" spans="2:10" x14ac:dyDescent="0.25">
      <c r="B14" s="5"/>
      <c r="C14" s="6"/>
      <c r="D14" s="6"/>
      <c r="E14" s="7"/>
      <c r="F14" s="15"/>
      <c r="G14" s="15">
        <f>IF('Контроль счетов'!$D14&gt;='Контроль счетов'!$I14,,5)</f>
        <v>0</v>
      </c>
      <c r="H14" s="15"/>
      <c r="I14" s="6"/>
      <c r="J14" s="15">
        <f>'Контроль счетов'!$F14-'Контроль счетов'!$H14+'Контроль счетов'!$G14</f>
        <v>0</v>
      </c>
    </row>
    <row r="15" spans="2:10" x14ac:dyDescent="0.25">
      <c r="B15" s="8"/>
      <c r="C15" s="9"/>
      <c r="D15" s="9"/>
      <c r="E15" s="10"/>
      <c r="F15" s="15"/>
      <c r="G15" s="15">
        <f>IF('Контроль счетов'!$D15&gt;='Контроль счетов'!$I15,,5)</f>
        <v>0</v>
      </c>
      <c r="H15" s="15"/>
      <c r="I15" s="9"/>
      <c r="J15" s="15">
        <f>'Контроль счетов'!$F15-'Контроль счетов'!$H15+'Контроль счетов'!$G15</f>
        <v>0</v>
      </c>
    </row>
    <row r="16" spans="2:10" x14ac:dyDescent="0.25">
      <c r="B16" s="8"/>
      <c r="C16" s="9"/>
      <c r="D16" s="9"/>
      <c r="E16" s="10"/>
      <c r="F16" s="15"/>
      <c r="G16" s="15">
        <f>IF('Контроль счетов'!$D16&gt;='Контроль счетов'!$I16,,5)</f>
        <v>0</v>
      </c>
      <c r="H16" s="15"/>
      <c r="I16" s="9"/>
      <c r="J16" s="15">
        <f>'Контроль счетов'!$F16-'Контроль счетов'!$H16+'Контроль счетов'!$G16</f>
        <v>0</v>
      </c>
    </row>
    <row r="17" spans="2:10" x14ac:dyDescent="0.25">
      <c r="B17" s="8"/>
      <c r="C17" s="9"/>
      <c r="D17" s="9"/>
      <c r="E17" s="1"/>
      <c r="F17" s="15"/>
      <c r="G17" s="15">
        <f>IF('Контроль счетов'!$D17&gt;='Контроль счетов'!$I17,,5)</f>
        <v>0</v>
      </c>
      <c r="H17" s="15"/>
      <c r="I17" s="9"/>
      <c r="J17" s="15">
        <f>'Контроль счетов'!$F17-'Контроль счетов'!$H17+'Контроль счетов'!$G17</f>
        <v>0</v>
      </c>
    </row>
    <row r="18" spans="2:10" x14ac:dyDescent="0.25">
      <c r="B18" s="11" t="s">
        <v>14</v>
      </c>
      <c r="C18" s="3"/>
      <c r="D18" s="3"/>
      <c r="E18" s="3"/>
      <c r="F18" s="15">
        <f>SUBTOTAL(109,F4:F17)</f>
        <v>51443</v>
      </c>
      <c r="G18" s="3"/>
      <c r="H18" s="15">
        <f>SUBTOTAL(109,H4:H17)</f>
        <v>34549</v>
      </c>
      <c r="I18" s="3"/>
      <c r="J18" s="15">
        <f ca="1">SUBTOTAL(109,J4:J17)</f>
        <v>16904</v>
      </c>
    </row>
  </sheetData>
  <mergeCells count="1">
    <mergeCell ref="B1:C1"/>
  </mergeCells>
  <conditionalFormatting sqref="G4:G17">
    <cfRule type="cellIs" dxfId="22" priority="3" operator="greaterThan">
      <formula>0</formula>
    </cfRule>
  </conditionalFormatting>
  <conditionalFormatting sqref="J5:J9">
    <cfRule type="cellIs" dxfId="21" priority="1" operator="greaterThan">
      <formula>0</formula>
    </cfRule>
  </conditionalFormatting>
  <printOptions horizontalCentered="1"/>
  <pageMargins left="0.5" right="0.5" top="0.5" bottom="0.5" header="0.3" footer="0.3"/>
  <pageSetup paperSize="9" scale="77" fitToHeight="0" orientation="portrait" horizontalDpi="300" verticalDpi="300" r:id="rId1"/>
  <ignoredErrors>
    <ignoredError sqref="D6" 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d035d7d-02e5-4a00-8b62-9a556aabc7b5">english</DirectSourceMarket>
    <LocComments xmlns="9d035d7d-02e5-4a00-8b62-9a556aabc7b5" xsi:nil="true"/>
    <ApprovalStatus xmlns="9d035d7d-02e5-4a00-8b62-9a556aabc7b5">InProgress</ApprovalStatus>
    <MarketSpecific xmlns="9d035d7d-02e5-4a00-8b62-9a556aabc7b5">false</MarketSpecific>
    <ThumbnailAssetId xmlns="9d035d7d-02e5-4a00-8b62-9a556aabc7b5" xsi:nil="true"/>
    <PrimaryImageGen xmlns="9d035d7d-02e5-4a00-8b62-9a556aabc7b5">false</PrimaryImageGen>
    <LegacyData xmlns="9d035d7d-02e5-4a00-8b62-9a556aabc7b5" xsi:nil="true"/>
    <NumericId xmlns="9d035d7d-02e5-4a00-8b62-9a556aabc7b5">-1</NumericId>
    <TPFriendlyName xmlns="9d035d7d-02e5-4a00-8b62-9a556aabc7b5">Invoice tracker</TPFriendlyName>
    <BlockPublish xmlns="9d035d7d-02e5-4a00-8b62-9a556aabc7b5">false</BlockPublish>
    <LocRecommendedHandoff xmlns="9d035d7d-02e5-4a00-8b62-9a556aabc7b5" xsi:nil="true"/>
    <BusinessGroup xmlns="9d035d7d-02e5-4a00-8b62-9a556aabc7b5" xsi:nil="true"/>
    <SourceTitle xmlns="9d035d7d-02e5-4a00-8b62-9a556aabc7b5">Invoice tracker</SourceTitle>
    <OpenTemplate xmlns="9d035d7d-02e5-4a00-8b62-9a556aabc7b5">true</OpenTemplate>
    <APEditor xmlns="9d035d7d-02e5-4a00-8b62-9a556aabc7b5">
      <UserInfo>
        <DisplayName/>
        <AccountId xsi:nil="true"/>
        <AccountType/>
      </UserInfo>
    </APEditor>
    <UALocComments xmlns="9d035d7d-02e5-4a00-8b62-9a556aabc7b5" xsi:nil="true"/>
    <ParentAssetId xmlns="9d035d7d-02e5-4a00-8b62-9a556aabc7b5" xsi:nil="true"/>
    <PublishStatusLookup xmlns="9d035d7d-02e5-4a00-8b62-9a556aabc7b5">
      <Value>342331</Value>
      <Value>359496</Value>
    </PublishStatusLookup>
    <IntlLangReviewDate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TPInstallLocation xmlns="9d035d7d-02e5-4a00-8b62-9a556aabc7b5">{My Templates}</TPInstallLocation>
    <ClipArtFilename xmlns="9d035d7d-02e5-4a00-8b62-9a556aabc7b5" xsi:nil="true"/>
    <APDescription xmlns="9d035d7d-02e5-4a00-8b62-9a556aabc7b5" xsi:nil="true"/>
    <ContentItem xmlns="9d035d7d-02e5-4a00-8b62-9a556aabc7b5" xsi:nil="true"/>
    <PublishTargets xmlns="9d035d7d-02e5-4a00-8b62-9a556aabc7b5">OfficeOnline</PublishTargets>
    <TimesCloned xmlns="9d035d7d-02e5-4a00-8b62-9a556aabc7b5" xsi:nil="true"/>
    <LastHandOff xmlns="9d035d7d-02e5-4a00-8b62-9a556aabc7b5" xsi:nil="true"/>
    <LocalizationTagsTaxHTField0 xmlns="9d035d7d-02e5-4a00-8b62-9a556aabc7b5">
      <Terms xmlns="http://schemas.microsoft.com/office/infopath/2007/PartnerControls"/>
    </LocalizationTagsTaxHTField0>
    <Provider xmlns="9d035d7d-02e5-4a00-8b62-9a556aabc7b5" xsi:nil="true"/>
    <AcquiredFrom xmlns="9d035d7d-02e5-4a00-8b62-9a556aabc7b5">Internal MS</AcquiredFrom>
    <AssetStart xmlns="9d035d7d-02e5-4a00-8b62-9a556aabc7b5">2011-12-09T11:37:54+00:00</AssetStart>
    <FriendlyTitle xmlns="9d035d7d-02e5-4a00-8b62-9a556aabc7b5" xsi:nil="true"/>
    <TPClientViewer xmlns="9d035d7d-02e5-4a00-8b62-9a556aabc7b5">Microsoft Office Excel</TPClientViewer>
    <UACurrentWords xmlns="9d035d7d-02e5-4a00-8b62-9a556aabc7b5" xsi:nil="true"/>
    <ArtSampleDocs xmlns="9d035d7d-02e5-4a00-8b62-9a556aabc7b5" xsi:nil="true"/>
    <Manager xmlns="9d035d7d-02e5-4a00-8b62-9a556aabc7b5" xsi:nil="true"/>
    <UALocRecommendation xmlns="9d035d7d-02e5-4a00-8b62-9a556aabc7b5">Localize</UALocRecommendation>
    <CSXHash xmlns="9d035d7d-02e5-4a00-8b62-9a556aabc7b5" xsi:nil="true"/>
    <IsDeleted xmlns="9d035d7d-02e5-4a00-8b62-9a556aabc7b5">false</IsDeleted>
    <ShowIn xmlns="9d035d7d-02e5-4a00-8b62-9a556aabc7b5">Show everywhere</ShowIn>
    <UANotes xmlns="9d035d7d-02e5-4a00-8b62-9a556aabc7b5" xsi:nil="true"/>
    <TemplateStatus xmlns="9d035d7d-02e5-4a00-8b62-9a556aabc7b5">Complete</TemplateStatus>
    <Downloads xmlns="9d035d7d-02e5-4a00-8b62-9a556aabc7b5">0</Downloads>
    <InternalTagsTaxHTField0 xmlns="9d035d7d-02e5-4a00-8b62-9a556aabc7b5">
      <Terms xmlns="http://schemas.microsoft.com/office/infopath/2007/PartnerControls"/>
    </InternalTagsTaxHTField0>
    <VoteCount xmlns="9d035d7d-02e5-4a00-8b62-9a556aabc7b5" xsi:nil="true"/>
    <OOCacheId xmlns="9d035d7d-02e5-4a00-8b62-9a556aabc7b5" xsi:nil="true"/>
    <DSATActionTaken xmlns="9d035d7d-02e5-4a00-8b62-9a556aabc7b5" xsi:nil="true"/>
    <CSXSubmissionMarket xmlns="9d035d7d-02e5-4a00-8b62-9a556aabc7b5" xsi:nil="true"/>
    <AssetExpire xmlns="9d035d7d-02e5-4a00-8b62-9a556aabc7b5">2035-01-01T00:00:00+00:00</AssetExpire>
    <TPExecutable xmlns="9d035d7d-02e5-4a00-8b62-9a556aabc7b5" xsi:nil="true"/>
    <SubmitterId xmlns="9d035d7d-02e5-4a00-8b62-9a556aabc7b5" xsi:nil="true"/>
    <EditorialTags xmlns="9d035d7d-02e5-4a00-8b62-9a556aabc7b5" xsi:nil="true"/>
    <AssetType xmlns="9d035d7d-02e5-4a00-8b62-9a556aabc7b5">TP</AssetType>
    <BugNumber xmlns="9d035d7d-02e5-4a00-8b62-9a556aabc7b5">358</BugNumber>
    <ApprovalLog xmlns="9d035d7d-02e5-4a00-8b62-9a556aabc7b5" xsi:nil="true"/>
    <CSXUpdate xmlns="9d035d7d-02e5-4a00-8b62-9a556aabc7b5">false</CSXUpdate>
    <CSXSubmissionDate xmlns="9d035d7d-02e5-4a00-8b62-9a556aabc7b5" xsi:nil="true"/>
    <Milestone xmlns="9d035d7d-02e5-4a00-8b62-9a556aabc7b5" xsi:nil="true"/>
    <OriginAsset xmlns="9d035d7d-02e5-4a00-8b62-9a556aabc7b5" xsi:nil="true"/>
    <TPComponent xmlns="9d035d7d-02e5-4a00-8b62-9a556aabc7b5">EXCELFiles</TPComponent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TP010355188</AssetId>
    <TPApplication xmlns="9d035d7d-02e5-4a00-8b62-9a556aabc7b5">Excel</TPApplication>
    <TPLaunchHelpLink xmlns="9d035d7d-02e5-4a00-8b62-9a556aabc7b5" xsi:nil="true"/>
    <PolicheckWords xmlns="9d035d7d-02e5-4a00-8b62-9a556aabc7b5" xsi:nil="true"/>
    <IntlLocPriority xmlns="9d035d7d-02e5-4a00-8b62-9a556aabc7b5" xsi:nil="true"/>
    <CrawlForDependencies xmlns="9d035d7d-02e5-4a00-8b62-9a556aabc7b5">false</CrawlForDependencies>
    <IntlLangReviewer xmlns="9d035d7d-02e5-4a00-8b62-9a556aabc7b5" xsi:nil="true"/>
    <HandoffToMSDN xmlns="9d035d7d-02e5-4a00-8b62-9a556aabc7b5" xsi:nil="true"/>
    <PlannedPubDate xmlns="9d035d7d-02e5-4a00-8b62-9a556aabc7b5" xsi:nil="true"/>
    <TrustLevel xmlns="9d035d7d-02e5-4a00-8b62-9a556aabc7b5">1 Microsoft Managed Content</TrustLevel>
    <LocLastLocAttemptVersionLookup xmlns="9d035d7d-02e5-4a00-8b62-9a556aabc7b5">146825</LocLastLocAttemptVersionLookup>
    <TemplateTemplateType xmlns="9d035d7d-02e5-4a00-8b62-9a556aabc7b5">Excel 2007 Default</TemplateTemplateType>
    <IsSearchable xmlns="9d035d7d-02e5-4a00-8b62-9a556aabc7b5">false</IsSearchable>
    <TPNamespace xmlns="9d035d7d-02e5-4a00-8b62-9a556aabc7b5">EXCEL</TPNamespace>
    <CampaignTagsTaxHTField0 xmlns="9d035d7d-02e5-4a00-8b62-9a556aabc7b5">
      <Terms xmlns="http://schemas.microsoft.com/office/infopath/2007/PartnerControls"/>
    </CampaignTagsTaxHTField0>
    <TaxCatchAll xmlns="9d035d7d-02e5-4a00-8b62-9a556aabc7b5"/>
    <Markets xmlns="9d035d7d-02e5-4a00-8b62-9a556aabc7b5"/>
    <IntlLangReview xmlns="9d035d7d-02e5-4a00-8b62-9a556aabc7b5">false</IntlLangReview>
    <UAProjectedTotalWords xmlns="9d035d7d-02e5-4a00-8b62-9a556aabc7b5" xsi:nil="true"/>
    <AverageRating xmlns="9d035d7d-02e5-4a00-8b62-9a556aabc7b5" xsi:nil="true"/>
    <OutputCachingOn xmlns="9d035d7d-02e5-4a00-8b62-9a556aabc7b5">false</OutputCachingOn>
    <TPAppVersion xmlns="9d035d7d-02e5-4a00-8b62-9a556aabc7b5">12</TPAppVersion>
    <TPCommandLine xmlns="9d035d7d-02e5-4a00-8b62-9a556aabc7b5">{XL} /t {FilePath}</TPCommandLine>
    <APAuthor xmlns="9d035d7d-02e5-4a00-8b62-9a556aabc7b5">
      <UserInfo>
        <DisplayName>System Account</DisplayName>
        <AccountId>1073741823</AccountId>
        <AccountType/>
      </UserInfo>
    </APAuthor>
    <LocManualTestRequired xmlns="9d035d7d-02e5-4a00-8b62-9a556aabc7b5">false</LocManualTestRequired>
    <EditorialStatus xmlns="9d035d7d-02e5-4a00-8b62-9a556aabc7b5" xsi:nil="true"/>
    <TPLaunchHelpLinkType xmlns="9d035d7d-02e5-4a00-8b62-9a556aabc7b5">Template</TPLaunchHelpLinkType>
    <OriginalRelease xmlns="9d035d7d-02e5-4a00-8b62-9a556aabc7b5">14</OriginalRelease>
    <LastModifiedDateTime xmlns="9d035d7d-02e5-4a00-8b62-9a556aabc7b5" xsi:nil="true"/>
    <ScenarioTagsTaxHTField0 xmlns="9d035d7d-02e5-4a00-8b62-9a556aabc7b5">
      <Terms xmlns="http://schemas.microsoft.com/office/infopath/2007/PartnerControls"/>
    </ScenarioTagsTaxHTField0>
    <LocMarketGroupTiers2 xmlns="9d035d7d-02e5-4a00-8b62-9a556aabc7b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4D8703-BDA9-4FA1-A676-E773476478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E7FD34-3C69-422D-BE63-E2E5E30572B9}">
  <ds:schemaRefs>
    <ds:schemaRef ds:uri="http://schemas.microsoft.com/office/2006/metadata/properties"/>
    <ds:schemaRef ds:uri="http://schemas.microsoft.com/office/infopath/2007/PartnerControls"/>
    <ds:schemaRef ds:uri="9d035d7d-02e5-4a00-8b62-9a556aabc7b5"/>
    <ds:schemaRef ds:uri="91e8d559-4d54-460d-ba58-5d5027f88b4d"/>
  </ds:schemaRefs>
</ds:datastoreItem>
</file>

<file path=customXml/itemProps3.xml><?xml version="1.0" encoding="utf-8"?>
<ds:datastoreItem xmlns:ds="http://schemas.openxmlformats.org/officeDocument/2006/customXml" ds:itemID="{C67079DB-4E59-4BBC-87A6-A970089F3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035d7d-02e5-4a00-8b62-9a556aabc7b5"/>
    <ds:schemaRef ds:uri="91e8d559-4d54-460d-ba58-5d5027f88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Контроль счетов</vt:lpstr>
      <vt:lpstr>'Контроль счетов'!Область_печати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2011-12-02T09:31:55Z</dcterms:created>
  <dcterms:modified xsi:type="dcterms:W3CDTF">2019-06-24T12:06:12Z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Order">
    <vt:r8>12367100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