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7"/>
  <workbookPr filterPrivacy="1" codeName="ThisWorkbook"/>
  <xr:revisionPtr revIDLastSave="0" documentId="13_ncr:1_{E883CD6C-8F7F-43E4-B361-77817564762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Данные потенциального клиента" sheetId="2" r:id="rId1"/>
    <sheet name="Прогнозируемые продажи " sheetId="3" r:id="rId2"/>
    <sheet name="Ежемесячный взвешенный прогноз" sheetId="4" r:id="rId3"/>
  </sheets>
  <definedNames>
    <definedName name="_xlnm._FilterDatabase" localSheetId="0">'Данные потенциального клиента'!$I$5:$I$8</definedName>
    <definedName name="ДатаЖурнала">'Данные потенциального клиента'!$B$3</definedName>
    <definedName name="_xlnm.Print_Titles" localSheetId="0">'Данные потенциального клиента'!$5:$5</definedName>
    <definedName name="_xlnm.Print_Titles" localSheetId="1">'Прогнозируемые продажи '!$5:$5</definedName>
    <definedName name="Заголовок1">ДанныеПотенциальногоКлиента[[#Headers],[Название потенциального клиента]]</definedName>
    <definedName name="Заголовок2">ПрогнозируемыеПродажи[[#Headers],[Название потенциального клиента]]</definedName>
    <definedName name="Название_компании">'Данные потенциального клиента'!$B$1</definedName>
    <definedName name="Начальная_строка">MIN(ROW(ДанныеПотенциальногоКлиента[]))+1</definedName>
    <definedName name="ОбластьЗаголовкаСтроки1..N22">'Прогнозируемые продажи '!$B$24</definedName>
    <definedName name="ПоследняяЗапись">MIN(ROW(ДанныеПотенциальногоКлиента[]))+ROWS(ДанныеПотенциальногоКлиента[])-1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C6" i="3"/>
  <c r="D6" i="3"/>
  <c r="E6" i="3"/>
  <c r="F6" i="3"/>
  <c r="G6" i="3"/>
  <c r="H6" i="3"/>
  <c r="I6" i="3"/>
  <c r="J6" i="3"/>
  <c r="K6" i="3"/>
  <c r="L6" i="3"/>
  <c r="M6" i="3"/>
  <c r="N6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L4" i="3"/>
  <c r="I4" i="2"/>
  <c r="J8" i="2"/>
  <c r="J7" i="2"/>
  <c r="J6" i="2"/>
  <c r="N7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M7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L7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K7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J7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I7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H7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G7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F7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E7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D7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C7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B7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1" i="4" l="1"/>
  <c r="B1" i="3"/>
  <c r="B3" i="2" l="1"/>
  <c r="B3" i="3" s="1"/>
  <c r="G9" i="2"/>
  <c r="G23" i="3" l="1"/>
  <c r="F23" i="3"/>
  <c r="J23" i="3"/>
  <c r="K23" i="3"/>
  <c r="I23" i="3"/>
  <c r="L23" i="3"/>
  <c r="M23" i="3"/>
  <c r="H23" i="3"/>
  <c r="D23" i="3"/>
  <c r="E23" i="3"/>
  <c r="C23" i="3"/>
  <c r="C24" i="3" s="1"/>
  <c r="J9" i="2"/>
  <c r="D24" i="3" l="1"/>
  <c r="E24" i="3" s="1"/>
  <c r="F24" i="3" s="1"/>
  <c r="G24" i="3" s="1"/>
  <c r="H24" i="3" s="1"/>
  <c r="I24" i="3" s="1"/>
  <c r="J24" i="3" s="1"/>
  <c r="K24" i="3" s="1"/>
  <c r="L24" i="3" s="1"/>
  <c r="M24" i="3" s="1"/>
  <c r="N23" i="3"/>
  <c r="N24" i="3" l="1"/>
</calcChain>
</file>

<file path=xl/sharedStrings.xml><?xml version="1.0" encoding="utf-8"?>
<sst xmlns="http://schemas.openxmlformats.org/spreadsheetml/2006/main" count="41" uniqueCount="37">
  <si>
    <t>Название компании</t>
  </si>
  <si>
    <t>Журнал подробных данных о потенциальных клиентах</t>
  </si>
  <si>
    <t>Название потенциального клиента</t>
  </si>
  <si>
    <t>A. Datum Corporation</t>
  </si>
  <si>
    <t>Adventure Works</t>
  </si>
  <si>
    <t>Alpine Ski House</t>
  </si>
  <si>
    <t>Контактные данные потенциального клиента</t>
  </si>
  <si>
    <t>Источник 
потенциального клиента</t>
  </si>
  <si>
    <t>Регион 
потенциального клиента</t>
  </si>
  <si>
    <t>Тип 
потенциального клиента</t>
  </si>
  <si>
    <t>Стратегический</t>
  </si>
  <si>
    <t>Тактический</t>
  </si>
  <si>
    <t>Потенциальная возможность</t>
  </si>
  <si>
    <t>Вероятность 
продажи</t>
  </si>
  <si>
    <t>Прогноз 
завершения сделки</t>
  </si>
  <si>
    <t>Январь</t>
  </si>
  <si>
    <t>Февраль</t>
  </si>
  <si>
    <t>Март</t>
  </si>
  <si>
    <t>КОНФИДЕНЦИАЛЬНО</t>
  </si>
  <si>
    <t>Взвешенный 
прогноз</t>
  </si>
  <si>
    <t>Прогнозируемые продажи</t>
  </si>
  <si>
    <t>Накопленная общая сумма</t>
  </si>
  <si>
    <t>Прогноз на 
январь</t>
  </si>
  <si>
    <t>Прогноз на 
февраль</t>
  </si>
  <si>
    <t>Прогноз на 
март</t>
  </si>
  <si>
    <t>Прогноз на 
апрель</t>
  </si>
  <si>
    <t>Прогноз на 
май</t>
  </si>
  <si>
    <t>Прогноз на 
июнь</t>
  </si>
  <si>
    <t>Прогноз на июль</t>
  </si>
  <si>
    <t>Прогноз на 
август</t>
  </si>
  <si>
    <t>Прогноз на 
сентябрь</t>
  </si>
  <si>
    <t>Прогноз на 
октябрь</t>
  </si>
  <si>
    <t>Прогноз на 
ноябрь</t>
  </si>
  <si>
    <t>Прогноз на 
декабрь</t>
  </si>
  <si>
    <t>Ежемесячный взвешенный прогноз</t>
  </si>
  <si>
    <t xml:space="preserve"> 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</si>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</sst>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#,##0.00\ &quot;₽&quot;"/>
    <numFmt numFmtId="167" formatCode="#,##0\ &quot;₽&quot;"/>
  </numFmts>
  <fonts count="19" x14ac:knownFonts="1">
    <font>
      <sz val="11"/>
      <color theme="1" tint="0.1499679555650502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horizontal="left" vertical="center" wrapText="1"/>
    </xf>
    <xf numFmtId="0" fontId="2" fillId="2" borderId="3" applyProtection="0">
      <alignment horizontal="left" vertical="center"/>
    </xf>
    <xf numFmtId="14" fontId="3" fillId="0" borderId="0" applyProtection="0">
      <alignment horizontal="left" vertical="center"/>
    </xf>
    <xf numFmtId="0" fontId="4" fillId="0" borderId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center" wrapText="1"/>
    </xf>
    <xf numFmtId="167" fontId="7" fillId="0" borderId="0" applyFill="0" applyBorder="0" applyProtection="0">
      <alignment horizontal="right" vertical="center"/>
    </xf>
    <xf numFmtId="166" fontId="5" fillId="0" borderId="0" applyFill="0" applyBorder="0" applyProtection="0">
      <alignment horizontal="right" vertical="center"/>
    </xf>
    <xf numFmtId="9" fontId="5" fillId="0" borderId="0" applyFont="0" applyFill="0" applyBorder="0" applyProtection="0">
      <alignment horizontal="right" vertical="center"/>
    </xf>
    <xf numFmtId="0" fontId="5" fillId="0" borderId="2" applyNumberFormat="0" applyFont="0" applyFill="0" applyAlignment="0" applyProtection="0">
      <alignment horizontal="right" vertical="center" wrapText="1"/>
    </xf>
    <xf numFmtId="0" fontId="6" fillId="0" borderId="1" applyNumberFormat="0" applyFill="0" applyProtection="0">
      <alignment horizontal="left" vertical="center"/>
    </xf>
    <xf numFmtId="0" fontId="5" fillId="3" borderId="4" applyNumberFormat="0" applyAlignment="0" applyProtection="0"/>
    <xf numFmtId="0" fontId="5" fillId="0" borderId="0" applyNumberFormat="0" applyFont="0" applyFill="0" applyBorder="0">
      <alignment horizontal="left" vertical="center" indent="3"/>
    </xf>
    <xf numFmtId="0" fontId="7" fillId="3" borderId="5" applyNumberFormat="0" applyFont="0" applyFill="0" applyAlignment="0">
      <alignment horizontal="right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5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0" borderId="0" xfId="0">
      <alignment horizontal="left" vertical="center" wrapText="1"/>
    </xf>
    <xf numFmtId="0" fontId="2" fillId="2" borderId="3" xfId="1">
      <alignment horizontal="left" vertical="center"/>
    </xf>
    <xf numFmtId="14" fontId="3" fillId="0" borderId="0" xfId="2">
      <alignment horizontal="left" vertical="center"/>
    </xf>
    <xf numFmtId="0" fontId="6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166" fontId="5" fillId="0" borderId="0" xfId="6" applyFill="1" applyBorder="1">
      <alignment horizontal="right" vertical="center"/>
    </xf>
    <xf numFmtId="0" fontId="0" fillId="0" borderId="0" xfId="11" applyFont="1" applyFill="1" applyBorder="1">
      <alignment horizontal="left" vertical="center" indent="3"/>
    </xf>
    <xf numFmtId="9" fontId="0" fillId="0" borderId="0" xfId="7" applyFont="1" applyFill="1" applyBorder="1">
      <alignment horizontal="right" vertical="center"/>
    </xf>
    <xf numFmtId="0" fontId="5" fillId="0" borderId="0" xfId="4">
      <alignment horizontal="right" vertical="center" wrapText="1"/>
    </xf>
    <xf numFmtId="0" fontId="4" fillId="0" borderId="0" xfId="3">
      <alignment horizontal="right" vertical="center"/>
    </xf>
    <xf numFmtId="167" fontId="7" fillId="3" borderId="4" xfId="5" applyFill="1" applyBorder="1">
      <alignment horizontal="right" vertical="center"/>
    </xf>
    <xf numFmtId="0" fontId="5" fillId="3" borderId="5" xfId="12" applyFont="1" applyAlignment="1">
      <alignment horizontal="left" vertical="center" wrapText="1"/>
    </xf>
    <xf numFmtId="167" fontId="7" fillId="3" borderId="5" xfId="5" applyFill="1" applyBorder="1">
      <alignment horizontal="right" vertical="center"/>
    </xf>
    <xf numFmtId="166" fontId="0" fillId="0" borderId="0" xfId="0" applyNumberFormat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7" fontId="7" fillId="0" borderId="2" xfId="0" applyNumberFormat="1" applyFont="1" applyBorder="1" applyAlignment="1">
      <alignment horizontal="right" vertical="center"/>
    </xf>
    <xf numFmtId="167" fontId="7" fillId="0" borderId="0" xfId="5" applyFill="1" applyBorder="1">
      <alignment horizontal="right" vertical="center"/>
    </xf>
    <xf numFmtId="167" fontId="7" fillId="0" borderId="2" xfId="8" applyNumberFormat="1" applyFont="1" applyFill="1" applyAlignment="1">
      <alignment horizontal="right" vertical="center"/>
    </xf>
    <xf numFmtId="0" fontId="4" fillId="0" borderId="0" xfId="3">
      <alignment horizontal="right" vertical="center"/>
    </xf>
    <xf numFmtId="167" fontId="7" fillId="0" borderId="2" xfId="5" applyFill="1" applyBorder="1">
      <alignment horizontal="right" vertical="center"/>
    </xf>
    <xf numFmtId="0" fontId="0" fillId="0" borderId="0" xfId="0" applyNumberFormat="1" applyFont="1" applyFill="1">
      <alignment horizontal="left" vertical="center" wrapText="1"/>
    </xf>
    <xf numFmtId="167" fontId="0" fillId="0" borderId="0" xfId="0" applyNumberFormat="1" applyFill="1">
      <alignment horizontal="left" vertical="center" wrapText="1"/>
    </xf>
    <xf numFmtId="167" fontId="0" fillId="0" borderId="2" xfId="8" applyNumberFormat="1" applyFont="1" applyFill="1" applyAlignment="1">
      <alignment horizontal="left" vertical="center" wrapText="1"/>
    </xf>
    <xf numFmtId="167" fontId="7" fillId="0" borderId="0" xfId="5" applyNumberFormat="1" applyFill="1" applyBorder="1">
      <alignment horizontal="right" vertical="center"/>
    </xf>
  </cellXfs>
  <cellStyles count="50">
    <cellStyle name="20% — акцент1" xfId="27" builtinId="30" customBuiltin="1"/>
    <cellStyle name="20% — акцент2" xfId="31" builtinId="34" customBuiltin="1"/>
    <cellStyle name="20% — акцент3" xfId="35" builtinId="38" customBuiltin="1"/>
    <cellStyle name="20% — акцент4" xfId="39" builtinId="42" customBuiltin="1"/>
    <cellStyle name="20% — акцент5" xfId="43" builtinId="46" customBuiltin="1"/>
    <cellStyle name="20% — акцент6" xfId="47" builtinId="50" customBuiltin="1"/>
    <cellStyle name="40% — акцент1" xfId="28" builtinId="31" customBuiltin="1"/>
    <cellStyle name="40% — акцент2" xfId="32" builtinId="35" customBuiltin="1"/>
    <cellStyle name="40% — акцент3" xfId="36" builtinId="39" customBuiltin="1"/>
    <cellStyle name="40% — акцент4" xfId="40" builtinId="43" customBuiltin="1"/>
    <cellStyle name="40% — акцент5" xfId="44" builtinId="47" customBuiltin="1"/>
    <cellStyle name="40% — акцент6" xfId="48" builtinId="51" customBuiltin="1"/>
    <cellStyle name="60% — акцент1" xfId="29" builtinId="32" customBuiltin="1"/>
    <cellStyle name="60% — акцент2" xfId="33" builtinId="36" customBuiltin="1"/>
    <cellStyle name="60% — акцент3" xfId="37" builtinId="40" customBuiltin="1"/>
    <cellStyle name="60% — акцент4" xfId="41" builtinId="44" customBuiltin="1"/>
    <cellStyle name="60% — акцент5" xfId="45" builtinId="48" customBuiltin="1"/>
    <cellStyle name="60% — акцент6" xfId="49" builtinId="52" customBuiltin="1"/>
    <cellStyle name="Акцент1" xfId="26" builtinId="29" customBuiltin="1"/>
    <cellStyle name="Акцент2" xfId="30" builtinId="33" customBuiltin="1"/>
    <cellStyle name="Акцент3" xfId="34" builtinId="37" customBuiltin="1"/>
    <cellStyle name="Акцент4" xfId="38" builtinId="41" customBuiltin="1"/>
    <cellStyle name="Акцент5" xfId="42" builtinId="45" customBuiltin="1"/>
    <cellStyle name="Акцент6" xfId="46" builtinId="49" customBuiltin="1"/>
    <cellStyle name="Ввод " xfId="18" builtinId="20" customBuiltin="1"/>
    <cellStyle name="Вывод" xfId="19" builtinId="21" customBuiltin="1"/>
    <cellStyle name="Вычисление" xfId="20" builtinId="22" customBuiltin="1"/>
    <cellStyle name="Денежный" xfId="5" builtinId="4" customBuiltin="1"/>
    <cellStyle name="Денежный [0]" xfId="6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0" builtinId="25" customBuiltin="1"/>
    <cellStyle name="Контрольная ячейка" xfId="22" builtinId="23" customBuiltin="1"/>
    <cellStyle name="Название" xfId="9" builtinId="15" customBuiltin="1"/>
    <cellStyle name="Нейтральный" xfId="17" builtinId="28" customBuiltin="1"/>
    <cellStyle name="Обычный" xfId="0" builtinId="0" customBuiltin="1"/>
    <cellStyle name="Плохой" xfId="16" builtinId="27" customBuiltin="1"/>
    <cellStyle name="Пояснение" xfId="25" builtinId="53" customBuiltin="1"/>
    <cellStyle name="Правая граница" xfId="8" xr:uid="{00000000-0005-0000-0000-00000A000000}"/>
    <cellStyle name="Правая и нижняя границы" xfId="12" xr:uid="{00000000-0005-0000-0000-000009000000}"/>
    <cellStyle name="Примечание" xfId="24" builtinId="10" customBuiltin="1"/>
    <cellStyle name="Прогноз завершения сделки" xfId="11" xr:uid="{00000000-0005-0000-0000-000002000000}"/>
    <cellStyle name="Процентный" xfId="7" builtinId="5" customBuiltin="1"/>
    <cellStyle name="Связанная ячейка" xfId="21" builtinId="24" customBuiltin="1"/>
    <cellStyle name="Текст предупреждения" xfId="23" builtinId="11" customBuiltin="1"/>
    <cellStyle name="Финансовый" xfId="13" builtinId="3" customBuiltin="1"/>
    <cellStyle name="Финансовый [0]" xfId="14" builtinId="6" customBuiltin="1"/>
    <cellStyle name="Хороший" xfId="15" builtinId="26" customBuiltin="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\ &quot;₽&quot;"/>
      <alignment horizontal="right" vertical="center" textRotation="0" wrapText="0" indent="0" justifyLastLine="0" shrinkToFit="0" readingOrder="0"/>
    </dxf>
    <dxf>
      <numFmt numFmtId="167" formatCode="#,##0\ &quot;₽&quot;"/>
      <fill>
        <patternFill patternType="none">
          <fgColor indexed="64"/>
          <bgColor indexed="65"/>
        </patternFill>
      </fill>
    </dxf>
    <dxf>
      <numFmt numFmtId="167" formatCode="#,##0\ &quot;₽&quot;"/>
      <fill>
        <patternFill patternType="none">
          <fgColor indexed="64"/>
          <bgColor indexed="65"/>
        </patternFill>
      </fill>
    </dxf>
    <dxf>
      <numFmt numFmtId="167" formatCode="#,##0\ &quot;₽&quot;"/>
      <fill>
        <patternFill patternType="none">
          <fgColor indexed="64"/>
          <bgColor indexed="65"/>
        </patternFill>
      </fill>
    </dxf>
    <dxf>
      <numFmt numFmtId="167" formatCode="#,##0\ &quot;₽&quot;"/>
      <fill>
        <patternFill patternType="none">
          <fgColor indexed="64"/>
          <bgColor indexed="65"/>
        </patternFill>
      </fill>
    </dxf>
    <dxf>
      <numFmt numFmtId="167" formatCode="#,##0\ &quot;₽&quot;"/>
      <fill>
        <patternFill patternType="none">
          <fgColor indexed="64"/>
          <bgColor indexed="65"/>
        </patternFill>
      </fill>
    </dxf>
    <dxf>
      <numFmt numFmtId="167" formatCode="#,##0\ &quot;₽&quot;"/>
      <fill>
        <patternFill patternType="none">
          <fgColor indexed="64"/>
          <bgColor indexed="65"/>
        </patternFill>
      </fill>
    </dxf>
    <dxf>
      <numFmt numFmtId="167" formatCode="#,##0\ &quot;₽&quot;"/>
      <fill>
        <patternFill patternType="none">
          <fgColor indexed="64"/>
          <bgColor indexed="65"/>
        </patternFill>
      </fill>
    </dxf>
    <dxf>
      <numFmt numFmtId="167" formatCode="#,##0\ &quot;₽&quot;"/>
      <fill>
        <patternFill patternType="none">
          <fgColor indexed="64"/>
          <bgColor indexed="65"/>
        </patternFill>
      </fill>
    </dxf>
    <dxf>
      <numFmt numFmtId="167" formatCode="#,##0\ &quot;₽&quot;"/>
      <fill>
        <patternFill patternType="none">
          <fgColor indexed="64"/>
          <bgColor indexed="65"/>
        </patternFill>
      </fill>
    </dxf>
    <dxf>
      <numFmt numFmtId="167" formatCode="#,##0\ &quot;₽&quot;"/>
      <fill>
        <patternFill patternType="none">
          <fgColor indexed="64"/>
          <bgColor indexed="65"/>
        </patternFill>
      </fill>
    </dxf>
    <dxf>
      <numFmt numFmtId="167" formatCode="#,##0\ &quot;₽&quot;"/>
      <fill>
        <patternFill patternType="none">
          <fgColor indexed="64"/>
          <bgColor indexed="65"/>
        </patternFill>
      </fill>
    </dxf>
    <dxf>
      <numFmt numFmtId="167" formatCode="#,##0\ &quot;₽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numFmt numFmtId="166" formatCode="#,##0.00\ &quot;₽&quot;"/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66" formatCode="#,##0.00\ &quot;₽&quot;"/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PivotStyle="PivotStyleLight16">
    <tableStyle name="Журнал подробных данных о потенциальных клиентах" pivot="0" count="7" xr9:uid="{00000000-0011-0000-FFFF-FFFF0000000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  <tableStyle name="Прогнозируемые продажи" pivot="0" count="8" xr9:uid="{00000000-0011-0000-FFFF-FFFF01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Ежемесячно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'Прогнозируемые продажи '!$C$23:$N$23</c:f>
              <c:numCache>
                <c:formatCode>#\ ##0\ "₽"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Накопленные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'Прогнозируемые продажи '!$C$24:$N$24</c:f>
              <c:numCache>
                <c:formatCode>#\ ##0\ "₽"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Месяц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Прогнозируемые доходы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\ &quot;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Ежемесячный взвешенный прогноз" descr="Линейный график, показывающий прогноз совокупных и ежемесячных объемов продаж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ыеПотенциальногоКлиента" displayName="ДанныеПотенциальногоКлиента" ref="B5:J9" totalsRowCount="1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Название потенциального клиента" totalsRowLabel="Итог" dataDxfId="35"/>
    <tableColumn id="2" xr3:uid="{00000000-0010-0000-0000-000002000000}" name="Контактные данные потенциального клиента" dataDxfId="34"/>
    <tableColumn id="3" xr3:uid="{00000000-0010-0000-0000-000003000000}" name="Источник _x000a_потенциального клиента" dataDxfId="33"/>
    <tableColumn id="4" xr3:uid="{00000000-0010-0000-0000-000004000000}" name="Регион _x000a_потенциального клиента" dataDxfId="32"/>
    <tableColumn id="5" xr3:uid="{00000000-0010-0000-0000-000005000000}" name="Тип _x000a_потенциального клиента" dataDxfId="31"/>
    <tableColumn id="6" xr3:uid="{00000000-0010-0000-0000-000006000000}" name="Потенциальная возможность" totalsRowFunction="sum" dataDxfId="30" totalsRowDxfId="29" dataCellStyle="Денежный [0]"/>
    <tableColumn id="7" xr3:uid="{00000000-0010-0000-0000-000007000000}" name="Вероятность _x000a_продажи" dataDxfId="28" dataCellStyle="Процентный"/>
    <tableColumn id="8" xr3:uid="{00000000-0010-0000-0000-000008000000}" name="Прогноз _x000a_завершения сделки" dataDxfId="27" dataCellStyle="Прогноз завершения сделки"/>
    <tableColumn id="9" xr3:uid="{00000000-0010-0000-0000-000009000000}" name="Взвешенный _x000a_прогноз" totalsRowFunction="sum" dataDxfId="26" totalsRowDxfId="25" dataCellStyle="Денежный [0]">
      <calculatedColumnFormula>IFERROR(IF(ДанныеПотенциальногоКлиента[[#This Row],[Вероятность 
продажи]]&lt;&gt;"",ДанныеПотенциальногоКлиента[[#This Row],[Вероятность 
продажи]]*ДанныеПотенциальногоКлиента[[#This Row],[Потенциальная возможность]],""),"")</calculatedColumnFormula>
    </tableColumn>
  </tableColumns>
  <tableStyleInfo name="Журнал подробных данных о потенциальных клиентах" showFirstColumn="0" showLastColumn="0" showRowStripes="1" showColumnStripes="0"/>
  <extLst>
    <ext xmlns:x14="http://schemas.microsoft.com/office/spreadsheetml/2009/9/main" uri="{504A1905-F514-4f6f-8877-14C23A59335A}">
      <x14:table altTextSummary="Введите название, контактные данные, источник и тип потенциального клиента, потенциальную возможность, вероятность продажи, месяц прогнозируемого завершения сделки и взвешенный прогноз. Взвешенный прогноз вычисляется автоматически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ПрогнозируемыеПродажи" displayName="ПрогнозируемыеПродажи" ref="B5:N23" totalsRowCount="1">
  <autoFilter ref="B5:N2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Название потенциального клиента" totalsRowLabel="Итог" dataDxfId="24">
      <calculatedColumnFormula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calculatedColumnFormula>
    </tableColumn>
    <tableColumn id="2" xr3:uid="{00000000-0010-0000-0100-000002000000}" name="Прогноз на _x000a_январь" totalsRowFunction="sum" dataDxfId="23" totalsRowDxfId="11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calculatedColumnFormula>
    </tableColumn>
    <tableColumn id="3" xr3:uid="{00000000-0010-0000-0100-000003000000}" name="Прогноз на _x000a_февраль" totalsRowFunction="sum" dataDxfId="22" totalsRowDxfId="10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calculatedColumnFormula>
    </tableColumn>
    <tableColumn id="4" xr3:uid="{00000000-0010-0000-0100-000004000000}" name="Прогноз на _x000a_март" totalsRowFunction="sum" dataDxfId="21" totalsRowDxfId="9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calculatedColumnFormula>
    </tableColumn>
    <tableColumn id="5" xr3:uid="{00000000-0010-0000-0100-000005000000}" name="Прогноз на _x000a_апрель" totalsRowFunction="sum" dataDxfId="20" totalsRowDxfId="8" dataCellStyle="Правая граница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calculatedColumnFormula>
    </tableColumn>
    <tableColumn id="6" xr3:uid="{00000000-0010-0000-0100-000006000000}" name="Прогноз на _x000a_май" totalsRowFunction="sum" dataDxfId="19" totalsRowDxfId="7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calculatedColumnFormula>
    </tableColumn>
    <tableColumn id="7" xr3:uid="{00000000-0010-0000-0100-000007000000}" name="Прогноз на _x000a_июнь" totalsRowFunction="sum" dataDxfId="18" totalsRowDxfId="6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calculatedColumnFormula>
    </tableColumn>
    <tableColumn id="8" xr3:uid="{00000000-0010-0000-0100-000008000000}" name="Прогноз на июль" totalsRowFunction="sum" dataDxfId="17" totalsRowDxfId="5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calculatedColumnFormula>
    </tableColumn>
    <tableColumn id="9" xr3:uid="{00000000-0010-0000-0100-000009000000}" name="Прогноз на _x000a_август" totalsRowFunction="sum" dataDxfId="16" totalsRowDxfId="4" dataCellStyle="Правая граница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calculatedColumnFormula>
    </tableColumn>
    <tableColumn id="10" xr3:uid="{00000000-0010-0000-0100-00000A000000}" name="Прогноз на _x000a_сентябрь" totalsRowFunction="sum" dataDxfId="15" totalsRowDxfId="3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calculatedColumnFormula>
    </tableColumn>
    <tableColumn id="11" xr3:uid="{00000000-0010-0000-0100-00000B000000}" name="Прогноз на _x000a_октябрь" totalsRowFunction="sum" dataDxfId="14" totalsRowDxfId="2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calculatedColumnFormula>
    </tableColumn>
    <tableColumn id="12" xr3:uid="{00000000-0010-0000-0100-00000C000000}" name="Прогноз на _x000a_ноябрь" totalsRowFunction="sum" dataDxfId="13" totalsRowDxfId="1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calculatedColumnFormula>
    </tableColumn>
    <tableColumn id="13" xr3:uid="{00000000-0010-0000-0100-00000D000000}" name="Прогноз на _x000a_декабрь" totalsRowFunction="sum" dataDxfId="12" totalsRowDxfId="0">
      <calculatedColumnFormula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calculatedColumnFormula>
    </tableColumn>
  </tableColumns>
  <tableStyleInfo name="Прогнозируемые продажи" showFirstColumn="1" showLastColumn="0" showRowStripes="0" showColumnStripes="0"/>
  <extLst>
    <ext xmlns:x14="http://schemas.microsoft.com/office/spreadsheetml/2009/9/main" uri="{504A1905-F514-4f6f-8877-14C23A59335A}">
      <x14:table altTextSummary="Название потенциального клиента и прогноз на каждый месяц (например, прогноз на январь, прогноз на февраль и т. д.) автоматически обновляются в таблице &quot;Прогнозируемые продажи&quot; в зависимости от записей на странице &quot;Данные потенциального клиента&quot;"/>
    </ext>
  </extLst>
</table>
</file>

<file path=xl/theme/theme1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J9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29.88671875" customWidth="1"/>
    <col min="3" max="6" width="23.109375" bestFit="1" customWidth="1"/>
    <col min="7" max="7" width="15.6640625" customWidth="1"/>
    <col min="8" max="8" width="15" customWidth="1"/>
    <col min="9" max="9" width="25.21875" customWidth="1"/>
    <col min="10" max="10" width="25.5546875" customWidth="1"/>
    <col min="11" max="11" width="2.77734375" customWidth="1"/>
  </cols>
  <sheetData>
    <row r="1" spans="2:10" ht="54.9" customHeight="1" thickBot="1" x14ac:dyDescent="0.35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33.9" customHeight="1" thickTop="1" thickBot="1" x14ac:dyDescent="0.35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30" customHeight="1" x14ac:dyDescent="0.3">
      <c r="B3" s="2">
        <f ca="1">TODAY()</f>
        <v>44659</v>
      </c>
    </row>
    <row r="4" spans="2:10" ht="30" customHeight="1" x14ac:dyDescent="0.3">
      <c r="B4" s="9"/>
      <c r="C4" s="9"/>
      <c r="D4" s="9"/>
      <c r="E4" s="9"/>
      <c r="F4" s="9"/>
      <c r="G4" s="9"/>
      <c r="H4" s="9"/>
      <c r="I4" s="9" t="str">
        <f>Название_компании</f>
        <v>Название компании</v>
      </c>
      <c r="J4" s="9" t="s">
        <v>18</v>
      </c>
    </row>
    <row r="5" spans="2:10" ht="30" customHeight="1" x14ac:dyDescent="0.3">
      <c r="B5" t="s">
        <v>2</v>
      </c>
      <c r="C5" t="s">
        <v>6</v>
      </c>
      <c r="D5" t="s">
        <v>7</v>
      </c>
      <c r="E5" t="s">
        <v>8</v>
      </c>
      <c r="F5" t="s">
        <v>9</v>
      </c>
      <c r="G5" s="8" t="s">
        <v>12</v>
      </c>
      <c r="H5" s="8" t="s">
        <v>13</v>
      </c>
      <c r="I5" s="8" t="s">
        <v>14</v>
      </c>
      <c r="J5" s="8" t="s">
        <v>19</v>
      </c>
    </row>
    <row r="6" spans="2:10" ht="30" customHeight="1" x14ac:dyDescent="0.3">
      <c r="B6" t="s">
        <v>3</v>
      </c>
      <c r="F6" t="s">
        <v>10</v>
      </c>
      <c r="G6" s="5">
        <v>300000</v>
      </c>
      <c r="H6" s="7">
        <v>0.9</v>
      </c>
      <c r="I6" s="6" t="s">
        <v>15</v>
      </c>
      <c r="J6" s="5">
        <f>IFERROR(IF(ДанныеПотенциальногоКлиента[[#This Row],[Вероятность 
продажи]]&lt;&gt;"",ДанныеПотенциальногоКлиента[[#This Row],[Вероятность 
продажи]]*ДанныеПотенциальногоКлиента[[#This Row],[Потенциальная возможность]],""),"")</f>
        <v>270000</v>
      </c>
    </row>
    <row r="7" spans="2:10" ht="30" customHeight="1" x14ac:dyDescent="0.3">
      <c r="B7" t="s">
        <v>4</v>
      </c>
      <c r="F7" t="s">
        <v>10</v>
      </c>
      <c r="G7" s="5">
        <v>200000</v>
      </c>
      <c r="H7" s="7">
        <v>0.1</v>
      </c>
      <c r="I7" s="6" t="s">
        <v>16</v>
      </c>
      <c r="J7" s="5">
        <f>IFERROR(IF(ДанныеПотенциальногоКлиента[[#This Row],[Вероятность 
продажи]]&lt;&gt;"",ДанныеПотенциальногоКлиента[[#This Row],[Вероятность 
продажи]]*ДанныеПотенциальногоКлиента[[#This Row],[Потенциальная возможность]],""),"")</f>
        <v>20000</v>
      </c>
    </row>
    <row r="8" spans="2:10" ht="30" customHeight="1" x14ac:dyDescent="0.3">
      <c r="B8" t="s">
        <v>5</v>
      </c>
      <c r="F8" t="s">
        <v>11</v>
      </c>
      <c r="G8" s="5">
        <v>100000</v>
      </c>
      <c r="H8" s="7">
        <v>0.2</v>
      </c>
      <c r="I8" s="6" t="s">
        <v>17</v>
      </c>
      <c r="J8" s="5">
        <f>IFERROR(IF(ДанныеПотенциальногоКлиента[[#This Row],[Вероятность 
продажи]]&lt;&gt;"",ДанныеПотенциальногоКлиента[[#This Row],[Вероятность 
продажи]]*ДанныеПотенциальногоКлиента[[#This Row],[Потенциальная возможность]],""),"")</f>
        <v>20000</v>
      </c>
    </row>
    <row r="9" spans="2:10" ht="30" customHeight="1" x14ac:dyDescent="0.3">
      <c r="B9" t="s">
        <v>36</v>
      </c>
      <c r="G9" s="13">
        <f>SUBTOTAL(109,ДанныеПотенциальногоКлиента[Потенциальная возможность])</f>
        <v>600000</v>
      </c>
      <c r="J9" s="13">
        <f>SUBTOTAL(109,ДанныеПотенциальногоКлиента[Взвешенный 
прогноз])</f>
        <v>310000</v>
      </c>
    </row>
  </sheetData>
  <dataValidations count="15">
    <dataValidation allowBlank="1" showInputMessage="1" showErrorMessage="1" prompt="Отслеживайте потенциальных покупателей в этой книге. Введите данные о потенциальных покупателях на этом листе. Взвешенный прогноз для каждого потенциального клиента обновляется автоматически" sqref="A1" xr:uid="{00000000-0002-0000-0000-000000000000}"/>
    <dataValidation allowBlank="1" showInputMessage="1" showErrorMessage="1" prompt="Введите название компании в этой ячейке" sqref="B1" xr:uid="{00000000-0002-0000-0000-000001000000}"/>
    <dataValidation allowBlank="1" showInputMessage="1" showErrorMessage="1" prompt="Эта ячейка содержит заголовок листа" sqref="B2" xr:uid="{00000000-0002-0000-0000-000002000000}"/>
    <dataValidation allowBlank="1" showInputMessage="1" showErrorMessage="1" prompt="Введите дату в этой ячейке" sqref="B3" xr:uid="{00000000-0002-0000-0000-000003000000}"/>
    <dataValidation allowBlank="1" showInputMessage="1" showErrorMessage="1" prompt="В столбце под этим заголовком введите название потенциального клиента" sqref="B5" xr:uid="{00000000-0002-0000-0000-000004000000}"/>
    <dataValidation allowBlank="1" showInputMessage="1" showErrorMessage="1" prompt="В столбце под этим заголовком введите контактные данные потенциального клиента" sqref="C5" xr:uid="{00000000-0002-0000-0000-000005000000}"/>
    <dataValidation allowBlank="1" showInputMessage="1" showErrorMessage="1" prompt="В столбце под этим заголовком введите источник потенциального клиента" sqref="D5" xr:uid="{00000000-0002-0000-0000-000006000000}"/>
    <dataValidation allowBlank="1" showInputMessage="1" showErrorMessage="1" prompt="В столбце под этим заголовком введите регион потенциального клиента" sqref="E5" xr:uid="{00000000-0002-0000-0000-000007000000}"/>
    <dataValidation allowBlank="1" showInputMessage="1" showErrorMessage="1" prompt="В столбце под этим заголовком введите тип потенциального клиента" sqref="F5" xr:uid="{00000000-0002-0000-0000-000008000000}"/>
    <dataValidation allowBlank="1" showInputMessage="1" showErrorMessage="1" prompt="В столбце под этим заголовком введите потенциальную возможность" sqref="G5" xr:uid="{00000000-0002-0000-0000-000009000000}"/>
    <dataValidation allowBlank="1" showInputMessage="1" showErrorMessage="1" prompt="В столбце под этим заголовком введите процент вероятности продажи" sqref="H5" xr:uid="{00000000-0002-0000-0000-00000A000000}"/>
    <dataValidation allowBlank="1" showInputMessage="1" showErrorMessage="1" prompt="В столбце под этим заголовком автоматически рассчитывается взвешенный прогноз на основе потенциальной возможности и процента вероятности продажи" sqref="J5" xr:uid="{00000000-0002-0000-0000-00000B000000}"/>
    <dataValidation allowBlank="1" showInputMessage="1" showErrorMessage="1" prompt="Название компании в этой ячейке автоматически обновляется в зависимости от названия компании, введенного в ячейке B1" sqref="B4:I4" xr:uid="{00000000-0002-0000-0000-00000C000000}"/>
    <dataValidation allowBlank="1" showInputMessage="1" showErrorMessage="1" prompt="В столбце под этим заголовком выберите месяц прогноза завершения сделки. Нажмите клавиши ALT+СТРЕЛКА ВНИЗ, чтобы открыть раскрывающийся список, а затем — клавишу ВВОД, чтобы сделать выбор." sqref="I5" xr:uid="{00000000-0002-0000-0000-00000D000000}"/>
    <dataValidation type="list" errorStyle="warning" allowBlank="1" showInputMessage="1" showErrorMessage="1" error="Выберите месяц из списка. Выберите ОТМЕНА, а затем с помощью клавиш ALT+СТРЕЛКА ВНИЗ откройте раскрывающийся список и подтвердите выбор клавишей ВВОД" sqref="I6:I8" xr:uid="{00000000-0002-0000-0000-00000E000000}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5"/>
  <sheetViews>
    <sheetView showGridLines="0" zoomScaleNormal="100" workbookViewId="0"/>
  </sheetViews>
  <sheetFormatPr defaultRowHeight="30" customHeight="1" x14ac:dyDescent="0.3"/>
  <cols>
    <col min="1" max="1" width="2.77734375" customWidth="1"/>
    <col min="2" max="2" width="25.77734375" customWidth="1"/>
    <col min="3" max="11" width="11.77734375" customWidth="1"/>
    <col min="12" max="12" width="13.109375" customWidth="1"/>
    <col min="13" max="13" width="11.44140625" customWidth="1"/>
    <col min="14" max="14" width="14.21875" customWidth="1"/>
    <col min="15" max="15" width="2.77734375" customWidth="1"/>
  </cols>
  <sheetData>
    <row r="1" spans="2:14" ht="54.9" customHeight="1" thickBot="1" x14ac:dyDescent="0.35">
      <c r="B1" s="3" t="str">
        <f>Название_компании</f>
        <v>Название компании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33.9" customHeight="1" thickTop="1" thickBot="1" x14ac:dyDescent="0.35"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3">
      <c r="B3" s="2">
        <f ca="1">ДатаЖурнала</f>
        <v>44659</v>
      </c>
    </row>
    <row r="4" spans="2:14" ht="30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 t="str">
        <f>Название_компании</f>
        <v>Название компании</v>
      </c>
      <c r="M4" s="18" t="s">
        <v>18</v>
      </c>
      <c r="N4" s="18"/>
    </row>
    <row r="5" spans="2:14" ht="30" customHeight="1" x14ac:dyDescent="0.3">
      <c r="B5" t="s">
        <v>2</v>
      </c>
      <c r="C5" t="s">
        <v>22</v>
      </c>
      <c r="D5" t="s">
        <v>23</v>
      </c>
      <c r="E5" t="s">
        <v>24</v>
      </c>
      <c r="F5" s="4" t="s">
        <v>25</v>
      </c>
      <c r="G5" t="s">
        <v>26</v>
      </c>
      <c r="H5" t="s">
        <v>27</v>
      </c>
      <c r="I5" t="s">
        <v>28</v>
      </c>
      <c r="J5" s="4" t="s">
        <v>29</v>
      </c>
      <c r="K5" t="s">
        <v>30</v>
      </c>
      <c r="L5" t="s">
        <v>31</v>
      </c>
      <c r="M5" t="s">
        <v>32</v>
      </c>
      <c r="N5" t="s">
        <v>33</v>
      </c>
    </row>
    <row r="6" spans="2:14" ht="30" customHeight="1" x14ac:dyDescent="0.3">
      <c r="B6" s="20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>A. Datum Corporation</v>
      </c>
      <c r="C6" s="21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>270000</v>
      </c>
      <c r="D6" s="21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>0</v>
      </c>
      <c r="E6" s="21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>0</v>
      </c>
      <c r="F6" s="22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G6" s="21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H6" s="21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I6" s="21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>0</v>
      </c>
      <c r="J6" s="22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K6" s="21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L6" s="21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M6" s="21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N6" s="21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</row>
    <row r="7" spans="2:14" ht="30" customHeight="1" x14ac:dyDescent="0.3">
      <c r="B7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>Adventure Works</v>
      </c>
      <c r="C7" s="16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>0</v>
      </c>
      <c r="D7" s="16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>20000</v>
      </c>
      <c r="E7" s="16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>0</v>
      </c>
      <c r="F7" s="19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G7" s="16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H7" s="16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I7" s="16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>0</v>
      </c>
      <c r="J7" s="19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K7" s="16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L7" s="16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M7" s="16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N7" s="16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</row>
    <row r="8" spans="2:14" ht="30" customHeight="1" x14ac:dyDescent="0.3">
      <c r="B8" s="20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>Alpine Ski House</v>
      </c>
      <c r="C8" s="23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>0</v>
      </c>
      <c r="D8" s="23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>0</v>
      </c>
      <c r="E8" s="23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>20000</v>
      </c>
      <c r="F8" s="17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G8" s="23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H8" s="23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I8" s="23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>0</v>
      </c>
      <c r="J8" s="17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K8" s="23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L8" s="23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M8" s="23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  <c r="N8" s="23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>0</v>
      </c>
    </row>
    <row r="9" spans="2:14" ht="30" customHeight="1" x14ac:dyDescent="0.3">
      <c r="B9" s="20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9" s="23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9" s="23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9" s="23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9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9" s="23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9" s="23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9" s="23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9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9" s="23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9" s="23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9" s="23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9" s="23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10" spans="2:14" ht="30" customHeight="1" x14ac:dyDescent="0.3">
      <c r="B10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1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1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10" s="19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1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1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1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10" s="19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1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1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1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1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11" spans="2:14" ht="30" customHeight="1" x14ac:dyDescent="0.3">
      <c r="B11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1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1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11" s="19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1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1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1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11" s="19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1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1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1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1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12" spans="2:14" ht="30" customHeight="1" x14ac:dyDescent="0.3">
      <c r="B12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1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1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12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1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1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1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12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1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1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1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1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13" spans="2:14" ht="30" customHeight="1" x14ac:dyDescent="0.3">
      <c r="B13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3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13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13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13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13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13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13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13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13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13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13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13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14" spans="2:14" ht="30" customHeight="1" x14ac:dyDescent="0.3">
      <c r="B14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4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14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14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14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14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14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14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14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14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14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14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14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15" spans="2:14" ht="30" customHeight="1" x14ac:dyDescent="0.3">
      <c r="B15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5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15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15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15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15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15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15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15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15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15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15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15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16" spans="2:14" ht="30" customHeight="1" x14ac:dyDescent="0.3">
      <c r="B16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6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16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16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16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16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16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16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16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16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16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16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16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17" spans="2:14" ht="30" customHeight="1" x14ac:dyDescent="0.3">
      <c r="B17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7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17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17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17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17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17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17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17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17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17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17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17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18" spans="2:14" ht="30" customHeight="1" x14ac:dyDescent="0.3">
      <c r="B18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8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18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18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18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18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18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18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18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18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18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18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18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19" spans="2:14" ht="30" customHeight="1" x14ac:dyDescent="0.3">
      <c r="B19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19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19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19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19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19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19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19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19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19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19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19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19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20" spans="2:14" ht="30" customHeight="1" x14ac:dyDescent="0.3">
      <c r="B20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2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2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2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20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2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2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2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20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2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2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2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20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21" spans="2:14" ht="30" customHeight="1" x14ac:dyDescent="0.3">
      <c r="B21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2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2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2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21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2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2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2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21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2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2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2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21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22" spans="2:14" ht="30" customHeight="1" x14ac:dyDescent="0.3">
      <c r="B22" t="str">
        <f>IFERROR(IF(AND(ДанныеПотенциальногоКлиента[[#This Row],[Название потенциального клиента]] &lt;&gt; "", ROW(ПрогнозируемыеПродажи[Название потенциального клиента])&lt;&gt;ПоследняяЗапись),ДанныеПотенциальногоКлиента[Название потенциального клиента], ""),"")</f>
        <v/>
      </c>
      <c r="C2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сделки]]= "Январь",ДанныеПотенциальногоКлиента[Взвешенный 
прогноз],0),""),"")</f>
        <v/>
      </c>
      <c r="D2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"Февраль",ДанныеПотенциальногоКлиента[Взвешенный 
прогноз],0),""),"")</f>
        <v/>
      </c>
      <c r="E2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"Март",ДанныеПотенциальногоКлиента[Взвешенный 
прогноз],0),""),"")</f>
        <v/>
      </c>
      <c r="F22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G2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H2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I2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"July",ДанныеПотенциальногоКлиента[Взвешенный 
прогноз],0),""),"")</f>
        <v/>
      </c>
      <c r="J22" s="17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K2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L2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M2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  <c r="N22" s="16" t="str">
        <f>IFERROR(IF(ДанныеПотенциальногоКлиента[[#This Row],[Прогноз 
завершения сделки]] &lt;&gt;"",IF(ДанныеПотенциальногоКлиента[[#This Row],[Прогноз 
завершения сделки]] = "Прогноз на",ДанныеПотенциальногоКлиента[Взвешенный 
прогноз],0),""),"")</f>
        <v/>
      </c>
    </row>
    <row r="23" spans="2:14" ht="30" customHeight="1" thickBot="1" x14ac:dyDescent="0.35">
      <c r="B23" t="s">
        <v>36</v>
      </c>
      <c r="C23" s="14">
        <f>SUBTOTAL(109,ПрогнозируемыеПродажи[Прогноз на 
январь])</f>
        <v>270000</v>
      </c>
      <c r="D23" s="14">
        <f>SUBTOTAL(109,ПрогнозируемыеПродажи[Прогноз на 
февраль])</f>
        <v>20000</v>
      </c>
      <c r="E23" s="14">
        <f>SUBTOTAL(109,ПрогнозируемыеПродажи[Прогноз на 
март])</f>
        <v>20000</v>
      </c>
      <c r="F23" s="15">
        <f>SUBTOTAL(109,ПрогнозируемыеПродажи[Прогноз на 
апрель])</f>
        <v>0</v>
      </c>
      <c r="G23" s="14">
        <f>SUBTOTAL(109,ПрогнозируемыеПродажи[Прогноз на 
май])</f>
        <v>0</v>
      </c>
      <c r="H23" s="14">
        <f>SUBTOTAL(109,ПрогнозируемыеПродажи[Прогноз на 
июнь])</f>
        <v>0</v>
      </c>
      <c r="I23" s="14">
        <f>SUBTOTAL(109,ПрогнозируемыеПродажи[Прогноз на июль])</f>
        <v>0</v>
      </c>
      <c r="J23" s="15">
        <f>SUBTOTAL(109,ПрогнозируемыеПродажи[Прогноз на 
август])</f>
        <v>0</v>
      </c>
      <c r="K23" s="14">
        <f>SUBTOTAL(109,ПрогнозируемыеПродажи[Прогноз на 
сентябрь])</f>
        <v>0</v>
      </c>
      <c r="L23" s="14">
        <f>SUBTOTAL(109,ПрогнозируемыеПродажи[Прогноз на 
октябрь])</f>
        <v>0</v>
      </c>
      <c r="M23" s="14">
        <f>SUBTOTAL(109,ПрогнозируемыеПродажи[Прогноз на 
ноябрь])</f>
        <v>0</v>
      </c>
      <c r="N23" s="14">
        <f>SUBTOTAL(109,ПрогнозируемыеПродажи[Прогноз на 
декабрь])</f>
        <v>0</v>
      </c>
    </row>
    <row r="24" spans="2:14" ht="30" customHeight="1" thickTop="1" thickBot="1" x14ac:dyDescent="0.35">
      <c r="B24" s="11" t="s">
        <v>21</v>
      </c>
      <c r="C24" s="10">
        <f>C23</f>
        <v>270000</v>
      </c>
      <c r="D24" s="10">
        <f t="shared" ref="D24" si="0">C24+D23</f>
        <v>290000</v>
      </c>
      <c r="E24" s="10">
        <f t="shared" ref="E24" si="1">D24+E23</f>
        <v>310000</v>
      </c>
      <c r="F24" s="12">
        <f t="shared" ref="F24" si="2">E24+F23</f>
        <v>310000</v>
      </c>
      <c r="G24" s="10">
        <f t="shared" ref="G24" si="3">F24+G23</f>
        <v>310000</v>
      </c>
      <c r="H24" s="10">
        <f t="shared" ref="H24" si="4">G24+H23</f>
        <v>310000</v>
      </c>
      <c r="I24" s="10">
        <f t="shared" ref="I24" si="5">H24+I23</f>
        <v>310000</v>
      </c>
      <c r="J24" s="12">
        <f t="shared" ref="J24" si="6">I24+J23</f>
        <v>310000</v>
      </c>
      <c r="K24" s="10">
        <f t="shared" ref="K24" si="7">J24+K23</f>
        <v>310000</v>
      </c>
      <c r="L24" s="10">
        <f t="shared" ref="L24" si="8">K24+L23</f>
        <v>310000</v>
      </c>
      <c r="M24" s="10">
        <f t="shared" ref="M24" si="9">L24+M23</f>
        <v>310000</v>
      </c>
      <c r="N24" s="10">
        <f t="shared" ref="N24" si="10">M24+N23</f>
        <v>310000</v>
      </c>
    </row>
    <row r="25" spans="2:14" ht="30" customHeight="1" thickTop="1" x14ac:dyDescent="0.3"/>
  </sheetData>
  <mergeCells count="1">
    <mergeCell ref="M4:N4"/>
  </mergeCells>
  <dataValidations count="8">
    <dataValidation allowBlank="1" showInputMessage="1" showErrorMessage="1" prompt="Ежемесячные и накопленные прогнозируемые доходы автоматически обновляются на этом листе. Эти данные используются для автоматического обновления содержимого листа &quot;Ежемесячный взвешенный прогноз&quot;" sqref="A1" xr:uid="{00000000-0002-0000-0100-000000000000}"/>
    <dataValidation allowBlank="1" showInputMessage="1" showErrorMessage="1" prompt="В этой ячейке указывается название листа." sqref="B2" xr:uid="{00000000-0002-0000-0100-000001000000}"/>
    <dataValidation allowBlank="1" showInputMessage="1" showErrorMessage="1" prompt="Дата в этой ячейке автоматически обновляется в зависимости от даты, введенной в ячейке B3 на странице &quot;Данные потенциального клиента&quot;" sqref="B3" xr:uid="{00000000-0002-0000-0100-000002000000}"/>
    <dataValidation allowBlank="1" showInputMessage="1" showErrorMessage="1" prompt="Имя потенциального клиента автоматически обновляется в столбце под этом заголовком. Добавляйте новые строки в таблицу ПрогнозируемыеПродажи по мере добавления новых потенциальных клиентов на странице &quot;Данные потенциального клиента&quot;" sqref="B5:B6" xr:uid="{00000000-0002-0000-0100-000003000000}"/>
    <dataValidation allowBlank="1" showInputMessage="1" showErrorMessage="1" prompt="В столбце под этим заголовком автоматически обновляется прогноз на этот месяц" sqref="C5:N6" xr:uid="{00000000-0002-0000-0100-000004000000}"/>
    <dataValidation allowBlank="1" showInputMessage="1" showErrorMessage="1" prompt="Название компании в этой ячейке автоматически обновляется в зависимости от названия компании, введенного в ячейке B1 листа «Данные потенциального клиента»" sqref="B1" xr:uid="{00000000-0002-0000-0100-000005000000}"/>
    <dataValidation allowBlank="1" showInputMessage="1" showErrorMessage="1" prompt="Накопленная общая сумма автоматически рассчитывается в ячейках справа" sqref="B24" xr:uid="{00000000-0002-0000-0100-000006000000}"/>
    <dataValidation allowBlank="1" showInputMessage="1" showErrorMessage="1" prompt="Название компании в этой ячейке автоматически обновляется в зависимости от названия компании, введенного в ячейке B1 листа &quot;Данные потенциального клиента&quot;" sqref="B4:L4" xr:uid="{00000000-0002-0000-0100-000007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B3"/>
  <sheetViews>
    <sheetView showGridLines="0" zoomScaleNormal="100" workbookViewId="0"/>
  </sheetViews>
  <sheetFormatPr defaultRowHeight="14.4" x14ac:dyDescent="0.3"/>
  <cols>
    <col min="1" max="1" width="2.77734375" customWidth="1"/>
    <col min="2" max="2" width="175.44140625" customWidth="1"/>
    <col min="3" max="3" width="2.77734375" customWidth="1"/>
  </cols>
  <sheetData>
    <row r="1" spans="2:2" ht="54.9" customHeight="1" thickBot="1" x14ac:dyDescent="0.35">
      <c r="B1" s="3" t="str">
        <f>Название_компании</f>
        <v>Название компании</v>
      </c>
    </row>
    <row r="2" spans="2:2" ht="33.9" customHeight="1" thickTop="1" thickBot="1" x14ac:dyDescent="0.35">
      <c r="B2" s="1" t="s">
        <v>34</v>
      </c>
    </row>
    <row r="3" spans="2:2" x14ac:dyDescent="0.3">
      <c r="B3" t="s">
        <v>35</v>
      </c>
    </row>
  </sheetData>
  <dataValidations count="4">
    <dataValidation allowBlank="1" showInputMessage="1" showErrorMessage="1" prompt="Диаграмма &quot;Ежемесячный взвешенный прогноз&quot; строится на основе данных листа &quot;Прогнозируемые продажи&quot;. Диаграмма обновляется автоматически" sqref="A1" xr:uid="{00000000-0002-0000-0200-000000000000}"/>
    <dataValidation allowBlank="1" showInputMessage="1" showErrorMessage="1" prompt="В этом столбце представлен график сравнения прогнозируемых доходов и взвешенного прогноза" sqref="B3" xr:uid="{00000000-0002-0000-0200-000001000000}"/>
    <dataValidation allowBlank="1" showInputMessage="1" showErrorMessage="1" prompt="Название компании в этой ячейке автоматически обновляется в зависимости от названия компании, введенного в ячейке B1 листа «Данные потенциального клиента»" sqref="B1" xr:uid="{00000000-0002-0000-0200-000002000000}"/>
    <dataValidation allowBlank="1" showInputMessage="1" showErrorMessage="1" prompt="В этой ячейке указывается название листа." sqref="B2" xr:uid="{00000000-0002-0000-0200-000003000000}"/>
  </dataValidations>
  <printOptions horizontalCentered="1"/>
  <pageMargins left="0.4" right="0.4" top="0.4" bottom="0.4" header="0.3" footer="0.3"/>
  <pageSetup paperSize="9" scale="77" fitToHeight="0" orientation="landscape" r:id="rId1"/>
  <headerFooter differentFirst="1">
    <oddFooter>Page &amp;P of &amp;N</oddFooter>
  </headerFooter>
  <drawing r:id="rId2"/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7F5D0C02-F1AE-45D8-BB78-F42070B27C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C9A5016E-0764-41AA-A483-7F7B98B85A32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0C3A76FD-84A8-4570-AE8E-1A764ED89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TM04035490</ap:Template>
  <ap:DocSecurity>0</ap:DocSecurity>
  <ap:ScaleCrop>false</ap:ScaleCrop>
  <ap:HeadingPairs>
    <vt:vector baseType="variant" size="4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ap:HeadingPairs>
  <ap:TitlesOfParts>
    <vt:vector baseType="lpstr" size="11">
      <vt:lpstr>Данные потенциального клиента</vt:lpstr>
      <vt:lpstr>Прогнозируемые продажи </vt:lpstr>
      <vt:lpstr>Ежемесячный взвешенный прогноз</vt:lpstr>
      <vt:lpstr>'Данные потенциального клиента'!_ФильтрБазыДанных</vt:lpstr>
      <vt:lpstr>ДатаЖурнала</vt:lpstr>
      <vt:lpstr>'Данные потенциального клиента'!Заголовки_для_печати</vt:lpstr>
      <vt:lpstr>'Прогнозируемые продажи '!Заголовки_для_печати</vt:lpstr>
      <vt:lpstr>Заголовок1</vt:lpstr>
      <vt:lpstr>Заголовок2</vt:lpstr>
      <vt:lpstr>Название_компании</vt:lpstr>
      <vt:lpstr>ОбластьЗаголовкаСтроки1..N22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2022-02-14T04:56:17Z</dcterms:created>
  <dcterms:modified xsi:type="dcterms:W3CDTF">2022-04-08T13:30:02Z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