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21"/>
  <workbookPr filterPrivacy="1"/>
  <xr:revisionPtr revIDLastSave="0" documentId="13_ncr:1_{EFE94B81-0F34-46BA-945C-76BBB50446C9}" xr6:coauthVersionLast="43" xr6:coauthVersionMax="43" xr10:uidLastSave="{00000000-0000-0000-0000-000000000000}"/>
  <bookViews>
    <workbookView xWindow="-120" yWindow="-120" windowWidth="20370" windowHeight="15000" xr2:uid="{00000000-000D-0000-FFFF-FFFF00000000}"/>
  </bookViews>
  <sheets>
    <sheet name="Сравнение жилищных кредитов" sheetId="1" r:id="rId1"/>
  </sheets>
  <definedNames>
    <definedName name="_xlnm.Print_Titles" localSheetId="0">'Сравнение жилищных кредитов'!$5:$5</definedName>
    <definedName name="СуммаКредита">'Сравнение жилищных кредитов'!$D$3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M6" i="1" l="1"/>
  <c r="M7" i="1"/>
  <c r="M8" i="1"/>
  <c r="M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<sst xmlns="http://schemas.openxmlformats.org/spreadsheetml/2006/main" count="30" uniqueCount="28">
  <si>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ДАТА</t>
  </si>
  <si>
    <t>СУММА</t>
  </si>
  <si>
    <t>В этой ячейке находится гистограмма для сравнения процентных ставок.</t>
  </si>
  <si>
    <t>№</t>
  </si>
  <si>
    <t>БАНК</t>
  </si>
  <si>
    <t>Имя 1</t>
  </si>
  <si>
    <t>Имя 2</t>
  </si>
  <si>
    <t>Имя 3</t>
  </si>
  <si>
    <t>Имя 4</t>
  </si>
  <si>
    <t>Дата</t>
  </si>
  <si>
    <t>ТИП</t>
  </si>
  <si>
    <t>С плавающей процентной ставкой</t>
  </si>
  <si>
    <t>С фиксированной процентной ставкой</t>
  </si>
  <si>
    <t>СРОК</t>
  </si>
  <si>
    <t>В этой ячейке находится гистограмма, иллюстрирующая авансовые расходы.</t>
  </si>
  <si>
    <t>ПОГАШЕНИЕ (В ГОДАХ)</t>
  </si>
  <si>
    <t>ПРОЦЕНТНАЯ СТАВКА</t>
  </si>
  <si>
    <t>ГОДОВАЯ ПРОЦЕНТНАЯ СТАВКА</t>
  </si>
  <si>
    <t>СБОР</t>
  </si>
  <si>
    <t>В этой ячейке находится линейчатая диаграмма с группировкой, иллюстрирующая ежемесячные платежи.</t>
  </si>
  <si>
    <t>ВЫПЛАЧЕННЫЕ СРЕДСТВА</t>
  </si>
  <si>
    <t>ПЛАТЕЖ</t>
  </si>
  <si>
    <t>МАКСИМАЛЬНАЯ ПРОЦЕНТНАЯ СТАВКА ЗА ПЕРВЫЙ ГОД</t>
  </si>
  <si>
    <t>МАКСИМАЛЬНАЯ ГОДОВАЯ ПРОЦЕНТНАЯ СТАВКА</t>
  </si>
  <si>
    <t>ПРЕДЕЛ ЗА ВЕСЬ ПЕРИОД</t>
  </si>
  <si>
    <r>
      <rPr>
        <b/>
        <i/>
        <sz val="34"/>
        <color theme="8"/>
        <rFont val="Trebuchet MS"/>
        <family val="2"/>
        <charset val="204"/>
        <scheme val="major"/>
      </rPr>
      <t>СРАВНЕНИЕ</t>
    </r>
    <r>
      <rPr>
        <b/>
        <sz val="34"/>
        <color theme="0"/>
        <rFont val="Trebuchet MS"/>
        <family val="2"/>
        <scheme val="major"/>
      </rPr>
      <t xml:space="preserve"> </t>
    </r>
    <r>
      <rPr>
        <b/>
        <sz val="34"/>
        <color theme="0"/>
        <rFont val="Trebuchet MS"/>
        <family val="2"/>
        <charset val="204"/>
        <scheme val="major"/>
      </rPr>
      <t>ЖИЛИЩНЫХ КРЕДИТОВ</t>
    </r>
  </si>
  <si>
    <t>СБОР (₽)</t>
  </si>
  <si>
    <t>ЗАКРЫТИЕ КРЕДИТНОЙ СДЕЛКИ (₽)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</si>
</sst>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₽&quot;;[Red]\-#,##0.00\ &quot;₽&quot;"/>
    <numFmt numFmtId="164" formatCode="_ * #,##0_ ;_ * \-#,##0_ ;_ * &quot;-&quot;_ ;_ @_ "/>
    <numFmt numFmtId="165" formatCode="_ &quot;₹&quot;\ * #,##0.00_ ;_ &quot;₹&quot;\ * \-#,##0.00_ ;_ &quot;₹&quot;\ * &quot;-&quot;??_ ;_ @_ "/>
    <numFmt numFmtId="166" formatCode="_ * #,##0.00_ ;_ * \-#,##0.00_ ;_ * &quot;-&quot;??_ ;_ @_ "/>
    <numFmt numFmtId="167" formatCode="0.000%"/>
    <numFmt numFmtId="168" formatCode="#,##0\ &quot;₽&quot;"/>
  </numFmts>
  <fonts count="24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34"/>
      <color theme="0"/>
      <name val="Trebuchet MS"/>
      <family val="2"/>
      <charset val="204"/>
      <scheme val="major"/>
    </font>
    <font>
      <b/>
      <i/>
      <sz val="34"/>
      <color theme="8"/>
      <name val="Trebuchet MS"/>
      <family val="2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8" borderId="1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3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8" fontId="4" fillId="0" borderId="0" xfId="2" applyNumberFormat="1" applyFont="1" applyFill="1" applyBorder="1" applyAlignment="1">
      <alignment horizontal="right" vertical="center"/>
    </xf>
    <xf numFmtId="8" fontId="0" fillId="0" borderId="0" xfId="0" applyNumberFormat="1" applyFont="1" applyBorder="1" applyAlignment="1">
      <alignment horizontal="right" vertical="center"/>
    </xf>
    <xf numFmtId="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22" fillId="3" borderId="0" xfId="1" applyFont="1" applyFill="1" applyAlignment="1">
      <alignment vertical="center"/>
    </xf>
    <xf numFmtId="0" fontId="3" fillId="3" borderId="0" xfId="1" applyFill="1" applyAlignment="1">
      <alignment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  <xf numFmtId="0" fontId="0" fillId="0" borderId="0" xfId="0" applyNumberFormat="1" applyFont="1" applyBorder="1" applyAlignment="1">
      <alignment horizontal="left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3" builtinId="20" customBuiltin="1"/>
    <cellStyle name="Вывод" xfId="18" builtinId="21" customBuiltin="1"/>
    <cellStyle name="Вычисление" xfId="19" builtinId="22" customBuiltin="1"/>
    <cellStyle name="Денежный" xfId="8" builtinId="4" customBuiltin="1"/>
    <cellStyle name="Денежный [0]" xfId="2" builtinId="7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4" builtinId="19" customBuiltin="1"/>
    <cellStyle name="Итог" xfId="24" builtinId="25" customBuiltin="1"/>
    <cellStyle name="Контрастный фон" xfId="4" xr:uid="{00000000-0005-0000-0000-000002000000}"/>
    <cellStyle name="Контрольная ячейка" xfId="21" builtinId="23" customBuiltin="1"/>
    <cellStyle name="Название" xfId="1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дписи данных" xfId="5" xr:uid="{00000000-0005-0000-0000-000009000000}"/>
    <cellStyle name="Пояснение" xfId="23" builtinId="53" customBuiltin="1"/>
    <cellStyle name="Примечание" xfId="13" builtinId="10" customBuiltin="1"/>
    <cellStyle name="Процентный" xfId="9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6" builtinId="3" customBuiltin="1"/>
    <cellStyle name="Финансовый [0]" xfId="7" builtinId="6" customBuiltin="1"/>
    <cellStyle name="Хороший" xfId="15" builtinId="26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2" formatCode="#,##0.00\ &quot;₽&quot;;[Red]\-#,##0.0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2" formatCode="#,##0.00\ &quot;₽&quot;;[Red]\-#,##0.0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2" formatCode="#,##0.00\ &quot;₽&quot;;[Red]\-#,##0.0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2" formatCode="#,##0.00\ &quot;₽&quot;;[Red]\-#,##0.00\ &quot;₽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7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7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Сравнение жилищных кредитов" defaultPivotStyle="PivotStyleLight6">
    <tableStyle name="Custom Slicer Style" pivot="0" table="0" count="10" xr9:uid="{00000000-0011-0000-FFFF-FFFF00000000}">
      <tableStyleElement type="wholeTable" dxfId="34"/>
      <tableStyleElement type="headerRow" dxfId="33"/>
    </tableStyle>
    <tableStyle name="Сравнение жилищных кредитов" pivot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az-Cyrl-AZ" b="0" i="1">
                <a:solidFill>
                  <a:schemeClr val="accent5"/>
                </a:solidFill>
                <a:latin typeface="+mn-lt"/>
              </a:rPr>
              <a:t>СРАВНЕНИЕ</a:t>
            </a:r>
            <a:r>
              <a:rPr lang="az-Cyrl-AZ"/>
              <a:t> ПРОЦЕНТНЫХ</a:t>
            </a:r>
            <a:r>
              <a:rPr lang="az-Cyrl-AZ" baseline="0"/>
              <a:t> </a:t>
            </a:r>
            <a:r>
              <a:rPr lang="az-Cyrl-AZ"/>
              <a:t>СТАВОК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'Сравнение жилищных кредитов'!$G$5</c:f>
              <c:strCache>
                <c:ptCount val="1"/>
                <c:pt idx="0">
                  <c:v>ПРОЦЕНТНАЯ СТАВКА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3AB1C4-520E-429F-8261-E6C7DF27C3C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0A4A40-EA11-48A5-B32D-D104AA52437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126D4CF-EEE3-4D17-9BE4-0B7C92730FD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B2913D-8C0C-4093-9054-1E223C5BDB4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'Сравнение жилищных кредитов'!$G$6:$G$9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'Сравнение жилищных кредитов'!$B$6:$B$9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АВАНСОВЫЕ </a:t>
            </a:r>
            <a:r>
              <a:rPr lang="en-US" b="0" i="1">
                <a:solidFill>
                  <a:schemeClr val="accent5"/>
                </a:solidFill>
                <a:latin typeface="+mn-lt"/>
              </a:rPr>
              <a:t>РАСХОДЫ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'Сравнение жилищных кредитов'!$L$5</c:f>
              <c:strCache>
                <c:ptCount val="1"/>
                <c:pt idx="0">
                  <c:v>ВЫПЛАЧЕННЫЕ СРЕДСТВА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4E3C99-CAB1-4DB8-ADFA-2E12CAEA91B8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1862EF-BE56-4426-8DDA-68D2692039C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39A198F-A1D0-4A1C-B7F2-B64EADC5789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76D2441-8E77-40E6-B24A-7E71F117C31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'Сравнение жилищных кредитов'!$L$6:$L$9</c:f>
              <c:numCache>
                <c:formatCode>"₽"#,##0.00_);[Red]\("₽"#,##0.00\)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'Сравнение жилищных кредитов'!$B$6:$B$9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₽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ЕЖЕМЕСЯЧНЫЕ </a:t>
            </a:r>
            <a:r>
              <a:rPr lang="en-US" b="0" i="1">
                <a:solidFill>
                  <a:schemeClr val="accent5"/>
                </a:solidFill>
                <a:latin typeface="+mn-lt"/>
              </a:rPr>
              <a:t>ПЛАТЕЖИ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'Сравнение жилищных кредитов'!$M$5</c:f>
              <c:strCache>
                <c:ptCount val="1"/>
                <c:pt idx="0">
                  <c:v>ПЛАТЕЖ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A9756B5-5A5C-4F5A-89D3-344BC6E1093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4157C9-48C6-4C0D-AA78-FF44737E781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2F51FB-D33B-4513-9DD6-C2F33B2770C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15E90B-0126-4028-98C1-278F26DEB4B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'Сравнение жилищных кредитов'!$M$6:$M$9</c:f>
              <c:numCache>
                <c:formatCode>"₽"#,##0.00_);[Red]\("₽"#,##0.00\)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'Сравнение жилищных кредитов'!$B$6:$B$9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₽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3</xdr:col>
      <xdr:colOff>1943101</xdr:colOff>
      <xdr:row>3</xdr:row>
      <xdr:rowOff>1931670</xdr:rowOff>
    </xdr:to>
    <xdr:graphicFrame macro="">
      <xdr:nvGraphicFramePr>
        <xdr:cNvPr id="2" name="Диаграмма 1" descr="Гистограмма для сравнения процентных ставок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7</xdr:col>
      <xdr:colOff>428625</xdr:colOff>
      <xdr:row>3</xdr:row>
      <xdr:rowOff>1934845</xdr:rowOff>
    </xdr:to>
    <xdr:graphicFrame macro="">
      <xdr:nvGraphicFramePr>
        <xdr:cNvPr id="3" name="Диаграмма 2" descr="Гистограмма с авансовыми расходам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12</xdr:col>
      <xdr:colOff>276225</xdr:colOff>
      <xdr:row>3</xdr:row>
      <xdr:rowOff>1934845</xdr:rowOff>
    </xdr:to>
    <xdr:graphicFrame macro="">
      <xdr:nvGraphicFramePr>
        <xdr:cNvPr id="4" name="Диаграмма 3" descr="Линейчатая диаграмма с группировкой, иллюстрирующая ежемесячные платеж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редиты" displayName="Кредиты" ref="B5:P9" headerRowDxfId="30">
  <autoFilter ref="B5:P9" xr:uid="{00000000-0009-0000-0100-000001000000}"/>
  <tableColumns count="15">
    <tableColumn id="1" xr3:uid="{00000000-0010-0000-0000-000001000000}" name="№" totalsRowLabel="Итог" dataDxfId="29" totalsRowDxfId="28"/>
    <tableColumn id="2" xr3:uid="{00000000-0010-0000-0000-000002000000}" name="БАНК" dataDxfId="27" totalsRowDxfId="26"/>
    <tableColumn id="3" xr3:uid="{00000000-0010-0000-0000-000003000000}" name="ТИП" dataDxfId="25" totalsRowDxfId="24"/>
    <tableColumn id="16" xr3:uid="{00000000-0010-0000-0000-000010000000}" name="СРОК" dataDxfId="23" totalsRowDxfId="22"/>
    <tableColumn id="4" xr3:uid="{00000000-0010-0000-0000-000004000000}" name="ПОГАШЕНИЕ (В ГОДАХ)" dataDxfId="21" totalsRowDxfId="20"/>
    <tableColumn id="5" xr3:uid="{00000000-0010-0000-0000-000005000000}" name="ПРОЦЕНТНАЯ СТАВКА" dataDxfId="19" totalsRowDxfId="18"/>
    <tableColumn id="11" xr3:uid="{00000000-0010-0000-0000-00000B000000}" name="ГОДОВАЯ ПРОЦЕНТНАЯ СТАВКА" dataDxfId="17" totalsRowDxfId="16"/>
    <tableColumn id="6" xr3:uid="{00000000-0010-0000-0000-000006000000}" name="СБОР" dataDxfId="15" totalsRowDxfId="14"/>
    <tableColumn id="7" xr3:uid="{00000000-0010-0000-0000-000007000000}" name="СБОР (₽)" dataDxfId="13" totalsRowDxfId="12">
      <calculatedColumnFormula>IFERROR(Кредиты[[#This Row],[СБОР]]/100*_xlfn.SINGLE(СуммаКредита),0)</calculatedColumnFormula>
    </tableColumn>
    <tableColumn id="8" xr3:uid="{00000000-0010-0000-0000-000008000000}" name="ЗАКРЫТИЕ КРЕДИТНОЙ СДЕЛКИ (₽)" dataDxfId="11" totalsRowDxfId="10"/>
    <tableColumn id="12" xr3:uid="{00000000-0010-0000-0000-00000C000000}" name="ВЫПЛАЧЕННЫЕ СРЕДСТВА" dataDxfId="9" totalsRowDxfId="8">
      <calculatedColumnFormula>SUM(Кредиты[[#This Row],[СБОР (₽)]:[ЗАКРЫТИЕ КРЕДИТНОЙ СДЕЛКИ (₽)]])</calculatedColumnFormula>
    </tableColumn>
    <tableColumn id="9" xr3:uid="{00000000-0010-0000-0000-000009000000}" name="ПЛАТЕЖ" dataDxfId="7" totalsRowDxfId="6">
      <calculatedColumnFormula>IFERROR(PMT(Кредиты[[#This Row],[ПРОЦЕНТНАЯ СТАВКА]]/12,Кредиты[[#This Row],[ПОГАШЕНИЕ (В ГОДАХ)]]*12,-_xlfn.SINGLE(СуммаКредита),1),"")</calculatedColumnFormula>
    </tableColumn>
    <tableColumn id="10" xr3:uid="{00000000-0010-0000-0000-00000A000000}" name="МАКСИМАЛЬНАЯ ПРОЦЕНТНАЯ СТАВКА ЗА ПЕРВЫЙ ГОД" dataDxfId="5" totalsRowDxfId="4"/>
    <tableColumn id="13" xr3:uid="{00000000-0010-0000-0000-00000D000000}" name="МАКСИМАЛЬНАЯ ГОДОВАЯ ПРОЦЕНТНАЯ СТАВКА" dataDxfId="3" totalsRowDxfId="2"/>
    <tableColumn id="14" xr3:uid="{00000000-0010-0000-0000-00000E000000}" name="ПРЕДЕЛ ЗА ВЕСЬ ПЕРИОД" totalsRowFunction="sum" dataDxfId="1" totalsRowDxfId="0"/>
  </tableColumns>
  <tableStyleInfo name="Сравнение жилищных кредитов" showFirstColumn="0" showLastColumn="0" showRowStripes="1" showColumnStripes="0"/>
  <extLst>
    <ext xmlns:x14="http://schemas.microsoft.com/office/spreadsheetml/2009/9/main" uri="{504A1905-F514-4f6f-8877-14C23A59335A}">
      <x14:table altTextSummary="Введите номер, название банка, срок, годовую процентную ставку, дополнительный комиссионный сбор, сумму на конец периода, а также максимальную ставку за первый год, за каждый последующий год и за весь срок кредитования в этой таблице. Дополнительный комиссионный сбор в долларах, авансовая сумма и платежи рассчитываю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36.125" customWidth="1"/>
    <col min="5" max="5" width="17" customWidth="1"/>
    <col min="6" max="6" width="24.5" customWidth="1"/>
    <col min="7" max="7" width="13.875" customWidth="1"/>
    <col min="8" max="8" width="25.25" customWidth="1"/>
    <col min="9" max="9" width="10.375" customWidth="1"/>
    <col min="10" max="10" width="16.875" customWidth="1"/>
    <col min="11" max="11" width="23.375" customWidth="1"/>
    <col min="12" max="12" width="29.5" customWidth="1"/>
    <col min="13" max="13" width="12.875" customWidth="1"/>
    <col min="14" max="14" width="30.375" customWidth="1"/>
    <col min="15" max="15" width="27.25" customWidth="1"/>
    <col min="16" max="16" width="18.25" customWidth="1"/>
    <col min="17" max="17" width="2.75" customWidth="1"/>
  </cols>
  <sheetData>
    <row r="1" spans="1:17" ht="55.5" customHeight="1" x14ac:dyDescent="0.3">
      <c r="A1" s="2"/>
      <c r="B1" s="17" t="s">
        <v>25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20" t="s">
        <v>0</v>
      </c>
      <c r="C2" s="20"/>
      <c r="D2" s="9" t="s">
        <v>9</v>
      </c>
    </row>
    <row r="3" spans="1:17" ht="30" customHeight="1" x14ac:dyDescent="0.3">
      <c r="B3" s="21" t="s">
        <v>1</v>
      </c>
      <c r="C3" s="21"/>
      <c r="D3" s="13">
        <v>350000</v>
      </c>
    </row>
    <row r="4" spans="1:17" ht="162.6" customHeight="1" x14ac:dyDescent="0.3">
      <c r="A4" s="2"/>
      <c r="B4" s="19" t="s">
        <v>2</v>
      </c>
      <c r="C4" s="19"/>
      <c r="D4" s="19"/>
      <c r="E4" s="19"/>
      <c r="F4" s="19" t="s">
        <v>14</v>
      </c>
      <c r="G4" s="19"/>
      <c r="H4" s="19"/>
      <c r="I4" s="19"/>
      <c r="J4" s="19" t="s">
        <v>19</v>
      </c>
      <c r="K4" s="19"/>
      <c r="L4" s="19"/>
      <c r="M4" s="19"/>
      <c r="N4" s="19"/>
      <c r="O4" s="19"/>
      <c r="P4" s="2"/>
      <c r="Q4" s="2"/>
    </row>
    <row r="5" spans="1:17" s="10" customFormat="1" ht="39.950000000000003" customHeight="1" x14ac:dyDescent="0.3">
      <c r="B5" s="3" t="s">
        <v>3</v>
      </c>
      <c r="C5" s="11" t="s">
        <v>4</v>
      </c>
      <c r="D5" s="11" t="s">
        <v>10</v>
      </c>
      <c r="E5" s="3" t="s">
        <v>13</v>
      </c>
      <c r="F5" s="11" t="s">
        <v>15</v>
      </c>
      <c r="G5" s="11" t="s">
        <v>16</v>
      </c>
      <c r="H5" s="11" t="s">
        <v>17</v>
      </c>
      <c r="I5" s="11" t="s">
        <v>18</v>
      </c>
      <c r="J5" s="22" t="s">
        <v>26</v>
      </c>
      <c r="K5" s="16" t="s">
        <v>27</v>
      </c>
      <c r="L5" s="12" t="s">
        <v>20</v>
      </c>
      <c r="M5" s="12" t="s">
        <v>21</v>
      </c>
      <c r="N5" s="11" t="s">
        <v>22</v>
      </c>
      <c r="O5" s="11" t="s">
        <v>23</v>
      </c>
      <c r="P5" s="11" t="s">
        <v>24</v>
      </c>
    </row>
    <row r="6" spans="1:17" ht="30" customHeight="1" x14ac:dyDescent="0.3">
      <c r="B6" s="4">
        <v>4</v>
      </c>
      <c r="C6" s="5" t="s">
        <v>5</v>
      </c>
      <c r="D6" s="5" t="s">
        <v>11</v>
      </c>
      <c r="E6" s="6">
        <v>5</v>
      </c>
      <c r="F6" s="6">
        <v>30</v>
      </c>
      <c r="G6" s="7">
        <v>2.5000000000000001E-2</v>
      </c>
      <c r="H6" s="7">
        <v>3.338E-2</v>
      </c>
      <c r="I6" s="8">
        <v>2</v>
      </c>
      <c r="J6" s="14">
        <f>IFERROR(Кредиты[[#This Row],[СБОР]]/100*_xlfn.SINGLE(СуммаКредита),0)</f>
        <v>7000</v>
      </c>
      <c r="K6" s="14">
        <v>1000</v>
      </c>
      <c r="L6" s="15">
        <f>SUM(Кредиты[[#This Row],[СБОР (₽)]:[ЗАКРЫТИЕ КРЕДИТНОЙ СДЕЛКИ (₽)]])</f>
        <v>8000</v>
      </c>
      <c r="M6" s="15">
        <f>IFERROR(PMT(Кредиты[[#This Row],[ПРОЦЕНТНАЯ СТАВКА]]/12,Кредиты[[#This Row],[ПОГАШЕНИЕ (В ГОДАХ)]]*12,-_xlfn.SINGLE(СуммаКредита),1),"")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4">
        <v>3</v>
      </c>
      <c r="C7" s="5" t="s">
        <v>6</v>
      </c>
      <c r="D7" s="5" t="s">
        <v>11</v>
      </c>
      <c r="E7" s="6">
        <v>7</v>
      </c>
      <c r="F7" s="6">
        <v>30</v>
      </c>
      <c r="G7" s="7">
        <v>2.6249999999999999E-2</v>
      </c>
      <c r="H7" s="7">
        <v>3.252E-2</v>
      </c>
      <c r="I7" s="8">
        <v>2</v>
      </c>
      <c r="J7" s="14">
        <f>IFERROR(Кредиты[[#This Row],[СБОР]]/100*_xlfn.SINGLE(СуммаКредита),0)</f>
        <v>7000</v>
      </c>
      <c r="K7" s="14">
        <v>750</v>
      </c>
      <c r="L7" s="15">
        <f>SUM(Кредиты[[#This Row],[СБОР (₽)]:[ЗАКРЫТИЕ КРЕДИТНОЙ СДЕЛКИ (₽)]])</f>
        <v>7750</v>
      </c>
      <c r="M7" s="15">
        <f>IFERROR(PMT(Кредиты[[#This Row],[ПРОЦЕНТНАЯ СТАВКА]]/12,Кредиты[[#This Row],[ПОГАШЕНИЕ (В ГОДАХ)]]*12,-_xlfn.SINGLE(СуммаКредита),1),"")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6">
        <v>1</v>
      </c>
      <c r="C8" s="5" t="s">
        <v>7</v>
      </c>
      <c r="D8" s="5" t="s">
        <v>12</v>
      </c>
      <c r="E8" s="6">
        <v>30</v>
      </c>
      <c r="F8" s="6">
        <v>30</v>
      </c>
      <c r="G8" s="7">
        <v>3.5000000000000003E-2</v>
      </c>
      <c r="H8" s="7">
        <v>3.755E-2</v>
      </c>
      <c r="I8" s="8">
        <v>1.75</v>
      </c>
      <c r="J8" s="14">
        <f>IFERROR(Кредиты[[#This Row],[СБОР]]/100*_xlfn.SINGLE(СуммаКредита),0)</f>
        <v>6125.0000000000009</v>
      </c>
      <c r="K8" s="14">
        <v>500</v>
      </c>
      <c r="L8" s="15">
        <f>SUM(Кредиты[[#This Row],[СБОР (₽)]:[ЗАКРЫТИЕ КРЕДИТНОЙ СДЕЛКИ (₽)]])</f>
        <v>6625.0000000000009</v>
      </c>
      <c r="M8" s="15">
        <f>IFERROR(PMT(Кредиты[[#This Row],[ПРОЦЕНТНАЯ СТАВКА]]/12,Кредиты[[#This Row],[ПОГАШЕНИЕ (В ГОДАХ)]]*12,-_xlfn.SINGLE(СуммаКредита),1),"")</f>
        <v>1571.6548335506743</v>
      </c>
      <c r="N8" s="1"/>
      <c r="O8" s="1"/>
      <c r="P8" s="1"/>
    </row>
    <row r="9" spans="1:17" ht="30" customHeight="1" x14ac:dyDescent="0.3">
      <c r="B9" s="4">
        <v>2</v>
      </c>
      <c r="C9" s="5" t="s">
        <v>8</v>
      </c>
      <c r="D9" s="5" t="s">
        <v>12</v>
      </c>
      <c r="E9" s="6">
        <v>15</v>
      </c>
      <c r="F9" s="6">
        <v>15</v>
      </c>
      <c r="G9" s="7">
        <v>2.8750000000000001E-2</v>
      </c>
      <c r="H9" s="7">
        <v>3.2910000000000002E-2</v>
      </c>
      <c r="I9" s="8">
        <v>1.5</v>
      </c>
      <c r="J9" s="14">
        <f>IFERROR(Кредиты[[#This Row],[СБОР]]/100*_xlfn.SINGLE(СуммаКредита),0)</f>
        <v>5250</v>
      </c>
      <c r="K9" s="14">
        <v>1200</v>
      </c>
      <c r="L9" s="15">
        <f>SUM(Кредиты[[#This Row],[СБОР (₽)]:[ЗАКРЫТИЕ КРЕДИТНОЙ СДЕЛКИ (₽)]])</f>
        <v>6450</v>
      </c>
      <c r="M9" s="15">
        <f>IFERROR(PMT(Кредиты[[#This Row],[ПРОЦЕНТНАЯ СТАВКА]]/12,Кредиты[[#This Row],[ПОГАШЕНИЕ (В ГОДАХ)]]*12,-_xlfn.SINGLE(СуммаКредита),1),"")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9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Составьте на этом листе сравнительную таблицу жилищных кредитов. Введите сведения в таблице &quot;Кредиты&quot;, дату в ячейке D2 и сумму кредита в ячейке D3. Диаграммы в ячейках B4, F4 и J4 обновляются автоматически." sqref="A1" xr:uid="{00000000-0002-0000-0000-000000000000}"/>
    <dataValidation allowBlank="1" showInputMessage="1" showErrorMessage="1" prompt="В этой ячейке указывается заголовок листа." sqref="B1:F1" xr:uid="{00000000-0002-0000-0000-000001000000}"/>
    <dataValidation allowBlank="1" showInputMessage="1" showErrorMessage="1" prompt="Введите дату в ячейке справа." sqref="B2:C2" xr:uid="{00000000-0002-0000-0000-000002000000}"/>
    <dataValidation allowBlank="1" showInputMessage="1" showErrorMessage="1" prompt="Введите дату в этой ячейке." sqref="D2" xr:uid="{00000000-0002-0000-0000-000003000000}"/>
    <dataValidation allowBlank="1" showInputMessage="1" showErrorMessage="1" prompt="Введите сумму в ячейке справа." sqref="B3:C3" xr:uid="{00000000-0002-0000-0000-000004000000}"/>
    <dataValidation allowBlank="1" showInputMessage="1" showErrorMessage="1" prompt="Введите сумму в этой ячейке и укажите данные о кредите в таблице, начинающейся с ячейки B5." sqref="D3" xr:uid="{00000000-0002-0000-0000-000005000000}"/>
    <dataValidation allowBlank="1" showInputMessage="1" showErrorMessage="1" prompt="Введите номер в столбце под этим заголовком. Для поиска конкретных записей используйте фильтры в заголовках столбцов." sqref="B5" xr:uid="{00000000-0002-0000-0000-000006000000}"/>
    <dataValidation allowBlank="1" showInputMessage="1" showErrorMessage="1" prompt="Введите название банка в столбце под этим заголовком." sqref="C5" xr:uid="{00000000-0002-0000-0000-000007000000}"/>
    <dataValidation allowBlank="1" showInputMessage="1" showErrorMessage="1" prompt="Выберите тип в столбце под этим заголовком. Нажмите клавиши ALT+СТРЕЛКА ВНИЗ, чтобы открыть раскрывающийся список, а затем — клавишу ВВОД, чтобы сделать выбор." sqref="D5" xr:uid="{00000000-0002-0000-0000-000008000000}"/>
    <dataValidation allowBlank="1" showInputMessage="1" showErrorMessage="1" prompt="Укажите срок в столбце под этим заголовком." sqref="E5" xr:uid="{00000000-0002-0000-0000-000009000000}"/>
    <dataValidation allowBlank="1" showInputMessage="1" showErrorMessage="1" prompt="Укажите срок погашения (в годах) в столбце под этим заголовком." sqref="F5" xr:uid="{00000000-0002-0000-0000-00000A000000}"/>
    <dataValidation allowBlank="1" showInputMessage="1" showErrorMessage="1" prompt="Укажите ставку в столбце под этим заголовком." sqref="G5" xr:uid="{00000000-0002-0000-0000-00000B000000}"/>
    <dataValidation allowBlank="1" showInputMessage="1" showErrorMessage="1" prompt="Укажите годовую процентную ставку в столбце под этим заголовком." sqref="H5" xr:uid="{00000000-0002-0000-0000-00000C000000}"/>
    <dataValidation allowBlank="1" showInputMessage="1" showErrorMessage="1" prompt="Укажите дополнительный комиссионный сбор в столбце под этим заголовком." sqref="I5" xr:uid="{00000000-0002-0000-0000-00000D000000}"/>
    <dataValidation allowBlank="1" showInputMessage="1" showErrorMessage="1" prompt="В столбце под этим заголовком автоматически рассчитывается дополнительный комиссионный сбор в долларах." sqref="J5" xr:uid="{00000000-0002-0000-0000-00000E000000}"/>
    <dataValidation allowBlank="1" showInputMessage="1" showErrorMessage="1" prompt="Введите сумму на конец периода (в долларах) в столбце под этим заголовком." sqref="K5" xr:uid="{00000000-0002-0000-0000-00000F000000}"/>
    <dataValidation allowBlank="1" showInputMessage="1" showErrorMessage="1" prompt="Сумма аванса автоматически рассчитывается в столбце под этим заголовком, а строка состояния автоматически обновляется." sqref="L5" xr:uid="{00000000-0002-0000-0000-000010000000}"/>
    <dataValidation allowBlank="1" showInputMessage="1" showErrorMessage="1" prompt="В столбце под этим заголовком автоматически вычисляется сумма платежа." sqref="M5" xr:uid="{00000000-0002-0000-0000-000011000000}"/>
    <dataValidation allowBlank="1" showInputMessage="1" showErrorMessage="1" prompt="Введите максимальную процентную ставку за первый год в столбце под этим заголовком." sqref="N5" xr:uid="{00000000-0002-0000-0000-000012000000}"/>
    <dataValidation allowBlank="1" showInputMessage="1" showErrorMessage="1" prompt="Введите максимальную процентную ставку за год в столбце под этим заголовком." sqref="O5" xr:uid="{00000000-0002-0000-0000-000013000000}"/>
    <dataValidation allowBlank="1" showInputMessage="1" showErrorMessage="1" prompt="Введите максимальную процентную ставку за весь срок кредитования в столбце под этим заголовком." sqref="P5" xr:uid="{00000000-0002-0000-0000-000014000000}"/>
    <dataValidation type="list" errorStyle="warning" allowBlank="1" showInputMessage="1" showErrorMessage="1" error="Выберите тип в списке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sqref="D6:D9" xr:uid="{00000000-0002-0000-0000-000015000000}">
      <formula1>"С фиксированной процентной ставкой,С плавающей процентной ставкой"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Сравнение жилищных кредитов</vt:lpstr>
      <vt:lpstr>'Сравнение жилищных кредитов'!Заголовки_для_печати</vt:lpstr>
      <vt:lpstr>СуммаКредита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2019-05-17T03:38:55Z</dcterms:created>
  <dcterms:modified xsi:type="dcterms:W3CDTF">2019-06-24T08:31:27Z</dcterms:modified>
  <cp:category/>
  <cp:contentStatus/>
</cp:coreProperties>
</file>