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xl/slicerCaches/slicerCache3.xml" ContentType="application/vnd.ms-excel.slicerCache+xml"/>
  <Override PartName="/xl/calcChain.xml" ContentType="application/vnd.openxmlformats-officedocument.spreadsheetml.calcChain+xml"/>
  <Override PartName="/xl/worksheets/sheet31.xml" ContentType="application/vnd.openxmlformats-officedocument.spreadsheetml.worksheet+xml"/>
  <Override PartName="/xl/drawings/drawing31.xml" ContentType="application/vnd.openxmlformats-officedocument.drawing+xml"/>
  <Override PartName="/xl/charts/chart21.xml" ContentType="application/vnd.openxmlformats-officedocument.drawingml.chart+xml"/>
  <Override PartName="/xl/charts/colors1.xml" ContentType="application/vnd.ms-office.chartcolorstyle+xml"/>
  <Override PartName="/xl/charts/style1.xml" ContentType="application/vnd.ms-office.chartstyle+xml"/>
  <Override PartName="/xl/pivotTables/pivotTable1.xml" ContentType="application/vnd.openxmlformats-officedocument.spreadsheetml.pivotTable+xml"/>
  <Override PartName="/xl/pivotCache/pivotCacheDefinition11.xml" ContentType="application/vnd.openxmlformats-officedocument.spreadsheetml.pivotCacheDefinition+xml"/>
  <Override PartName="/xl/pivotCache/pivotCacheRecords11.xml" ContentType="application/vnd.openxmlformats-officedocument.spreadsheetml.pivotCacheRecords+xml"/>
  <Override PartName="/xl/slicers/slicer2.xml" ContentType="application/vnd.ms-excel.slicer+xml"/>
  <Override PartName="/xl/slicerCaches/slicerCache22.xml" ContentType="application/vnd.ms-excel.slicerCache+xml"/>
  <Override PartName="/xl/sharedStrings.xml" ContentType="application/vnd.openxmlformats-officedocument.spreadsheetml.sharedStrings+xml"/>
  <Override PartName="/xl/worksheets/sheet22.xml" ContentType="application/vnd.openxmlformats-officedocument.spreadsheetml.worksheet+xml"/>
  <Override PartName="/xl/tables/table21.xml" ContentType="application/vnd.openxmlformats-officedocument.spreadsheetml.table+xml"/>
  <Override PartName="/xl/drawings/drawing22.xml" ContentType="application/vnd.openxmlformats-officedocument.drawing+xml"/>
  <Override PartName="/xl/slicers/slicer12.xml" ContentType="application/vnd.ms-excel.slicer+xml"/>
  <Override PartName="/customXml/item3.xml" ContentType="application/xml"/>
  <Override PartName="/customXml/itemProps31.xml" ContentType="application/vnd.openxmlformats-officedocument.customXmlProperties+xml"/>
  <Override PartName="/xl/worksheets/sheet13.xml" ContentType="application/vnd.openxmlformats-officedocument.spreadsheetml.worksheet+xml"/>
  <Override PartName="/xl/tables/table12.xml" ContentType="application/vnd.openxmlformats-officedocument.spreadsheetml.table+xml"/>
  <Override PartName="/xl/drawings/drawing13.xml" ContentType="application/vnd.openxmlformats-officedocument.drawing+xml"/>
  <Override PartName="/xl/charts/chart12.xml" ContentType="application/vnd.openxmlformats-officedocument.drawingml.chart+xml"/>
  <Override PartName="/xl/slicerCaches/slicerCache13.xml" ContentType="application/vnd.ms-excel.slicerCache+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44.xml" ContentType="application/vnd.openxmlformats-officedocument.spreadsheetml.worksheet+xml"/>
  <Override PartName="/xl/pivotTables/pivotTable22.xml" ContentType="application/vnd.openxmlformats-officedocument.spreadsheetml.pivotTable+xml"/>
  <Override PartName="/xl/slicerCaches/slicerCache44.xml" ContentType="application/vnd.ms-excel.slicerCache+xml"/>
  <Override PartName="/customXml/item13.xml" ContentType="application/xml"/>
  <Override PartName="/customXml/itemProps1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09"/>
  <workbookPr filterPrivacy="1"/>
  <xr:revisionPtr revIDLastSave="0" documentId="13_ncr:1_{FF9E6154-AA69-46A3-B73D-72BB593E2AB8}" xr6:coauthVersionLast="47" xr6:coauthVersionMax="47" xr10:uidLastSave="{00000000-0000-0000-0000-000000000000}"/>
  <bookViews>
    <workbookView xWindow="-120" yWindow="-120" windowWidth="28950" windowHeight="16065" xr2:uid="{00000000-000D-0000-FFFF-FFFF00000000}"/>
  </bookViews>
  <sheets>
    <sheet name="Сводка по наличным деньгам" sheetId="1" r:id="rId1"/>
    <sheet name="Расходы наличными" sheetId="4" r:id="rId2"/>
    <sheet name="Сводка за месяц" sheetId="2" r:id="rId3"/>
    <sheet name="Данные диаграммы" sheetId="3" r:id="rId4"/>
  </sheets>
  <definedNames>
    <definedName name="PercentageAvailable">'Сводка по наличным деньгам'!$B$22</definedName>
    <definedName name="_xlnm.Print_Titles" localSheetId="2">'Сводка за месяц'!$B:$B,'Сводка за месяц'!$19:$20</definedName>
    <definedName name="СписокСчетов">СводнаяТаблицаПоНаличным[Счет]</definedName>
    <definedName name="Срез_Описание">#N/A</definedName>
    <definedName name="Срез_описание21">#N/A</definedName>
    <definedName name="Срез_Счет">#N/A</definedName>
    <definedName name="Срез_счет11">#N/A</definedName>
  </definedNames>
  <calcPr calcId="191029"/>
  <pivotCaches>
    <pivotCache cacheId="0" r:id="rId5"/>
  </pivotCaches>
  <extLst>
    <ext xmlns:x14="http://schemas.microsoft.com/office/spreadsheetml/2009/9/main" uri="{BBE1A952-AA13-448e-AADC-164F8A28A991}">
      <x14:slicerCaches>
        <x14:slicerCache r:id="rId6"/>
        <x14:slicerCache r:id="rId7"/>
      </x14:slicerCaches>
    </ex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 i="1" l="1"/>
  <c r="G6" i="1" s="1"/>
  <c r="F7" i="1"/>
  <c r="G7" i="1" s="1"/>
  <c r="F5" i="1"/>
  <c r="G5" i="1"/>
  <c r="B16" i="4" l="1"/>
  <c r="B15" i="4"/>
  <c r="B14" i="4"/>
  <c r="B13" i="4"/>
  <c r="B12" i="4"/>
  <c r="B11" i="4"/>
  <c r="B10" i="4"/>
  <c r="B9" i="4"/>
  <c r="B8" i="4"/>
  <c r="B7" i="4"/>
  <c r="B6" i="4"/>
  <c r="B5" i="4"/>
  <c r="G8" i="1" l="1"/>
  <c r="E8" i="1" l="1"/>
  <c r="B22" i="1" s="1"/>
  <c r="F8" i="1"/>
</calcChain>
</file>

<file path=xl/sharedStrings.xml><?xml version="1.0" encoding="utf-8"?>
<sst xmlns="http://schemas.openxmlformats.org/spreadsheetml/2006/main" count="93" uniqueCount="49">
  <si>
    <t>Журнал учета личных денежных средств</t>
  </si>
  <si>
    <t>В этой ячейке находится гистограмма для отображения процента доступных денежных средств.</t>
  </si>
  <si>
    <t>Наличные деньги
Остаток:</t>
  </si>
  <si>
    <t>Сводка по наличным деньгам</t>
  </si>
  <si>
    <t>Счет</t>
  </si>
  <si>
    <t>Расчетный</t>
  </si>
  <si>
    <t>Сберегательный</t>
  </si>
  <si>
    <t>Другое</t>
  </si>
  <si>
    <t>Начальная сумма наличными</t>
  </si>
  <si>
    <t>Итого расходы</t>
  </si>
  <si>
    <t>Расходы наличными &gt;</t>
  </si>
  <si>
    <t>Остаток наличных денег</t>
  </si>
  <si>
    <t>Расходы наличными</t>
  </si>
  <si>
    <t>Дата</t>
  </si>
  <si>
    <t>Описание</t>
  </si>
  <si>
    <t>Снятие наличных в банкомате</t>
  </si>
  <si>
    <t>Обед</t>
  </si>
  <si>
    <t>Оплата авто</t>
  </si>
  <si>
    <t>Оплата электроэнергии</t>
  </si>
  <si>
    <t>Ужин</t>
  </si>
  <si>
    <t>Снятие наличных</t>
  </si>
  <si>
    <t>Сумма</t>
  </si>
  <si>
    <t>&lt; Сводка по наличным деньгам</t>
  </si>
  <si>
    <t>Другой</t>
  </si>
  <si>
    <t>Сводка за месяц &gt;</t>
  </si>
  <si>
    <t>В этой ячейке находится срез для фильтрации данных таблицы по типу счета.</t>
  </si>
  <si>
    <t>В этой ячейке находится срез для фильтрации данных таблицы по описанию.</t>
  </si>
  <si>
    <t>Сводка за месяц</t>
  </si>
  <si>
    <t>Чтобы обновить эти данные, сначала выберите сводную диаграмму.  Щелкните правой кнопкой мыши, чтобы открыть контекстное меню.  Выберите "Обновить" или "Обновить все", чтобы обновить диаграмму.</t>
  </si>
  <si>
    <t>Сводка по счетам</t>
  </si>
  <si>
    <t>В этой ячейке находится гистограмма сводки по счетам для сравнения средств на расчетном, сберегательном и других счетах в каждом месяце.</t>
  </si>
  <si>
    <t>Сводка по расходам</t>
  </si>
  <si>
    <t>&lt; Расходы наличными</t>
  </si>
  <si>
    <t>В этой ячейке находится срез для фильтрации диаграммы по типу счета.</t>
  </si>
  <si>
    <t>В этой ячейке находится срез для фильтрации диаграммы по описанию.</t>
  </si>
  <si>
    <t>Данные сводной диаграммы</t>
  </si>
  <si>
    <t>Эта сводная таблица является источником данных для сводной диаграммы «Сводка по счетам» на листе «Сводка за месяц».</t>
  </si>
  <si>
    <t>мар</t>
  </si>
  <si>
    <t>апр</t>
  </si>
  <si>
    <t>май</t>
  </si>
  <si>
    <t>июн</t>
  </si>
  <si>
    <t>июл</t>
  </si>
  <si>
    <t>сен</t>
  </si>
  <si>
    <t>Сумма по полю Сумма</t>
  </si>
  <si>
    <t>Сведения</t>
  </si>
  <si>
    <t xml:space="preserve"> Итог </t>
  </si>
  <si>
    <t>Общий итог</t>
  </si>
  <si>
    <t>Названия столбцов</t>
  </si>
  <si>
    <t>Названия строк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</si>
</sst>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9">
    <numFmt numFmtId="44" formatCode="_-* #,##0.00\ &quot;₽&quot;_-;\-* #,##0.00\ &quot;₽&quot;_-;_-* &quot;-&quot;??\ &quot;₽&quot;_-;_-@_-"/>
    <numFmt numFmtId="164" formatCode="_ &quot;₹&quot;\ * #,##0_ ;_ &quot;₹&quot;\ * \-#,##0_ ;_ &quot;₹&quot;\ * &quot;-&quot;_ ;_ @_ "/>
    <numFmt numFmtId="165" formatCode="_ * #,##0_ ;_ * \-#,##0_ ;_ * &quot;-&quot;_ ;_ @_ "/>
    <numFmt numFmtId="166" formatCode="_ * #,##0.00_ ;_ * \-#,##0.00_ ;_ * &quot;-&quot;??_ ;_ @_ "/>
    <numFmt numFmtId="167" formatCode="_(@_)"/>
    <numFmt numFmtId="168" formatCode="0.00_ ;\-0.00\ "/>
    <numFmt numFmtId="169" formatCode="#,##0.00_ ;[Red]\-#,##0.00\ "/>
    <numFmt numFmtId="170" formatCode="#,##0.00_ ;\-#,##0.00\ "/>
    <numFmt numFmtId="171" formatCode="_(&quot;$&quot;* #,##0.00_);_(&quot;$&quot;* \(#,##0.00\);_(&quot;$&quot;* &quot;-&quot;??_);_(@_)"/>
  </numFmts>
  <fonts count="11" x14ac:knownFonts="1">
    <font>
      <sz val="11"/>
      <color theme="1"/>
      <name val="Calibri"/>
      <family val="2"/>
      <scheme val="minor"/>
    </font>
    <font>
      <sz val="11"/>
      <color theme="1"/>
      <name val="Calibri"/>
      <family val="2"/>
      <scheme val="minor"/>
    </font>
    <font>
      <sz val="18"/>
      <color theme="3"/>
      <name val="Times New Roman"/>
      <family val="1"/>
      <scheme val="major"/>
    </font>
    <font>
      <sz val="12"/>
      <color theme="1"/>
      <name val="Calibri"/>
      <family val="2"/>
      <scheme val="minor"/>
    </font>
    <font>
      <i/>
      <sz val="22"/>
      <color theme="3"/>
      <name val="Calibri"/>
      <family val="2"/>
      <scheme val="minor"/>
    </font>
    <font>
      <i/>
      <sz val="13"/>
      <color theme="1" tint="0.34998626667073579"/>
      <name val="Times New Roman"/>
      <family val="1"/>
      <scheme val="major"/>
    </font>
    <font>
      <sz val="11"/>
      <color theme="0"/>
      <name val="Calibri"/>
      <family val="2"/>
      <scheme val="minor"/>
    </font>
    <font>
      <sz val="11"/>
      <color theme="3" tint="-0.24994659260841701"/>
      <name val="Calibri"/>
      <family val="2"/>
      <scheme val="minor"/>
    </font>
    <font>
      <sz val="22"/>
      <color theme="5" tint="-0.499984740745262"/>
      <name val="Times New Roman"/>
      <family val="2"/>
      <scheme val="major"/>
    </font>
    <font>
      <i/>
      <sz val="11"/>
      <color theme="1"/>
      <name val="Calibri"/>
      <family val="2"/>
      <scheme val="minor"/>
    </font>
    <font>
      <sz val="14"/>
      <color theme="3"/>
      <name val="Times New Roman"/>
      <family val="1"/>
      <charset val="204"/>
      <scheme val="major"/>
    </font>
  </fonts>
  <fills count="4">
    <fill>
      <patternFill patternType="none"/>
    </fill>
    <fill>
      <patternFill patternType="gray125"/>
    </fill>
    <fill>
      <patternFill patternType="solid">
        <fgColor theme="4"/>
        <bgColor indexed="64"/>
      </patternFill>
    </fill>
    <fill>
      <patternFill patternType="solid">
        <fgColor rgb="FFFFFFCC"/>
      </patternFill>
    </fill>
  </fills>
  <borders count="10">
    <border>
      <left/>
      <right/>
      <top/>
      <bottom/>
      <diagonal/>
    </border>
    <border>
      <left/>
      <right/>
      <top/>
      <bottom style="dotted">
        <color theme="0" tint="-0.34998626667073579"/>
      </bottom>
      <diagonal/>
    </border>
    <border>
      <left style="thin">
        <color theme="3" tint="0.79995117038483843"/>
      </left>
      <right style="thin">
        <color theme="3" tint="0.79995117038483843"/>
      </right>
      <top style="thin">
        <color theme="3" tint="0.79995117038483843"/>
      </top>
      <bottom/>
      <diagonal/>
    </border>
    <border>
      <left style="thin">
        <color theme="3" tint="0.79995117038483843"/>
      </left>
      <right style="thin">
        <color theme="3" tint="0.79995117038483843"/>
      </right>
      <top/>
      <bottom/>
      <diagonal/>
    </border>
    <border>
      <left style="thin">
        <color theme="3" tint="0.79995117038483843"/>
      </left>
      <right style="thin">
        <color theme="3" tint="0.79995117038483843"/>
      </right>
      <top/>
      <bottom style="thin">
        <color theme="3" tint="0.79995117038483843"/>
      </bottom>
      <diagonal/>
    </border>
    <border>
      <left style="thin">
        <color theme="3" tint="0.79998168889431442"/>
      </left>
      <right style="thin">
        <color theme="3" tint="0.79998168889431442"/>
      </right>
      <top style="thin">
        <color theme="3" tint="0.79995117038483843"/>
      </top>
      <bottom/>
      <diagonal/>
    </border>
    <border>
      <left style="thin">
        <color theme="3" tint="0.79998168889431442"/>
      </left>
      <right style="thin">
        <color theme="3" tint="0.79998168889431442"/>
      </right>
      <top/>
      <bottom style="thin">
        <color theme="3" tint="0.79995117038483843"/>
      </bottom>
      <diagonal/>
    </border>
    <border>
      <left style="thin">
        <color rgb="FFB2B2B2"/>
      </left>
      <right style="thin">
        <color rgb="FFB2B2B2"/>
      </right>
      <top style="thin">
        <color rgb="FFB2B2B2"/>
      </top>
      <bottom style="thin">
        <color rgb="FFB2B2B2"/>
      </bottom>
      <diagonal/>
    </border>
    <border>
      <left/>
      <right/>
      <top style="dotted">
        <color theme="0" tint="-0.34998626667073579"/>
      </top>
      <bottom/>
      <diagonal/>
    </border>
    <border>
      <left/>
      <right style="thick">
        <color theme="0"/>
      </right>
      <top/>
      <bottom style="dotted">
        <color theme="0" tint="-0.34998626667073579"/>
      </bottom>
      <diagonal/>
    </border>
  </borders>
  <cellStyleXfs count="12">
    <xf numFmtId="0" fontId="0" fillId="0" borderId="0">
      <alignment wrapText="1"/>
    </xf>
    <xf numFmtId="44" fontId="1" fillId="0" borderId="0" applyFont="0" applyFill="0" applyBorder="0" applyAlignment="0" applyProtection="0"/>
    <xf numFmtId="0" fontId="8" fillId="0" borderId="1" applyNumberFormat="0" applyFill="0" applyAlignment="0" applyProtection="0"/>
    <xf numFmtId="9" fontId="1" fillId="0" borderId="0" applyFont="0" applyFill="0" applyBorder="0" applyAlignment="0" applyProtection="0"/>
    <xf numFmtId="0" fontId="2"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166" fontId="1" fillId="0" borderId="0" applyFill="0" applyBorder="0" applyAlignment="0" applyProtection="0"/>
    <xf numFmtId="165" fontId="1" fillId="0" borderId="0" applyFill="0" applyBorder="0" applyAlignment="0" applyProtection="0"/>
    <xf numFmtId="164" fontId="1" fillId="0" borderId="0" applyFill="0" applyBorder="0" applyAlignment="0" applyProtection="0"/>
    <xf numFmtId="0" fontId="1" fillId="3" borderId="7" applyNumberFormat="0" applyAlignment="0" applyProtection="0"/>
    <xf numFmtId="171" fontId="1" fillId="0" borderId="0" applyFont="0" applyFill="0" applyBorder="0" applyAlignment="0" applyProtection="0"/>
  </cellStyleXfs>
  <cellXfs count="38">
    <xf numFmtId="0" fontId="0" fillId="0" borderId="0" xfId="0">
      <alignment wrapText="1"/>
    </xf>
    <xf numFmtId="0" fontId="8" fillId="0" borderId="1" xfId="2"/>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14" fontId="0" fillId="0" borderId="0" xfId="0" applyNumberFormat="1" applyAlignment="1">
      <alignment horizontal="left" indent="2"/>
    </xf>
    <xf numFmtId="0" fontId="3" fillId="0" borderId="0" xfId="0" applyFont="1" applyAlignment="1">
      <alignment horizontal="left" vertical="center" indent="1"/>
    </xf>
    <xf numFmtId="167" fontId="0" fillId="0" borderId="0" xfId="0" applyNumberFormat="1" applyAlignment="1">
      <alignment horizontal="left" indent="1"/>
    </xf>
    <xf numFmtId="167" fontId="0" fillId="0" borderId="0" xfId="0" applyNumberFormat="1" applyAlignment="1">
      <alignment horizontal="left"/>
    </xf>
    <xf numFmtId="0" fontId="7" fillId="2" borderId="1" xfId="5" applyFill="1" applyBorder="1" applyAlignment="1">
      <alignment horizontal="center" vertical="center"/>
    </xf>
    <xf numFmtId="0" fontId="8" fillId="0" borderId="0" xfId="2" applyBorder="1" applyAlignment="1">
      <alignment vertical="center"/>
    </xf>
    <xf numFmtId="0" fontId="7" fillId="2" borderId="9" xfId="5" applyFill="1" applyBorder="1" applyAlignment="1">
      <alignment vertical="center"/>
    </xf>
    <xf numFmtId="0" fontId="6" fillId="0" borderId="0" xfId="0" applyFont="1">
      <alignment wrapText="1"/>
    </xf>
    <xf numFmtId="0" fontId="9" fillId="0" borderId="0" xfId="0" applyFont="1" applyAlignment="1">
      <alignment vertical="center"/>
    </xf>
    <xf numFmtId="169" fontId="0" fillId="0" borderId="0" xfId="1" applyNumberFormat="1" applyFont="1" applyAlignment="1">
      <alignment horizontal="right" indent="1"/>
    </xf>
    <xf numFmtId="170" fontId="0" fillId="0" borderId="0" xfId="1" applyNumberFormat="1" applyFont="1" applyAlignment="1">
      <alignment wrapText="1"/>
    </xf>
    <xf numFmtId="14" fontId="0" fillId="0" borderId="0" xfId="0" applyNumberFormat="1" applyAlignment="1">
      <alignment horizontal="left" wrapText="1"/>
    </xf>
    <xf numFmtId="0" fontId="0" fillId="0" borderId="0" xfId="0" pivotButton="1">
      <alignment wrapText="1"/>
    </xf>
    <xf numFmtId="168" fontId="0" fillId="0" borderId="0" xfId="0" applyNumberFormat="1">
      <alignment wrapText="1"/>
    </xf>
    <xf numFmtId="0" fontId="0" fillId="0" borderId="0" xfId="0" applyAlignment="1">
      <alignment horizontal="center" wrapText="1"/>
    </xf>
    <xf numFmtId="0" fontId="3" fillId="0" borderId="0" xfId="0" applyFont="1" applyAlignment="1">
      <alignment horizontal="center" vertical="center" wrapText="1"/>
    </xf>
    <xf numFmtId="0" fontId="0" fillId="0" borderId="0" xfId="0" applyAlignment="1">
      <alignment horizontal="left" wrapText="1" indent="1"/>
    </xf>
    <xf numFmtId="0" fontId="0" fillId="0" borderId="0" xfId="0" applyAlignment="1">
      <alignment horizontal="center" vertical="center" wrapText="1"/>
    </xf>
    <xf numFmtId="9" fontId="4" fillId="0" borderId="5" xfId="3" applyFont="1" applyBorder="1" applyAlignment="1">
      <alignment horizontal="center" vertical="center"/>
    </xf>
    <xf numFmtId="9" fontId="4" fillId="0" borderId="6" xfId="3" applyFont="1" applyBorder="1" applyAlignment="1">
      <alignment horizontal="center" vertical="center"/>
    </xf>
    <xf numFmtId="0" fontId="2" fillId="0" borderId="0" xfId="4" applyBorder="1" applyAlignment="1">
      <alignment horizontal="left"/>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0" xfId="2" applyBorder="1" applyAlignment="1">
      <alignment horizontal="left" vertical="center"/>
    </xf>
    <xf numFmtId="0" fontId="8" fillId="0" borderId="1" xfId="2" applyAlignment="1">
      <alignment horizontal="left" vertical="center"/>
    </xf>
    <xf numFmtId="0" fontId="6" fillId="0" borderId="2" xfId="0" applyFont="1" applyBorder="1" applyAlignment="1">
      <alignment horizontal="center" wrapText="1"/>
    </xf>
    <xf numFmtId="0" fontId="6" fillId="0" borderId="3" xfId="0" applyFont="1" applyBorder="1" applyAlignment="1">
      <alignment horizontal="center" wrapText="1"/>
    </xf>
    <xf numFmtId="0" fontId="0" fillId="0" borderId="8" xfId="0" applyBorder="1" applyAlignment="1">
      <alignment horizontal="center" wrapText="1"/>
    </xf>
    <xf numFmtId="0" fontId="6" fillId="0" borderId="0" xfId="0" applyFont="1" applyAlignment="1">
      <alignment horizontal="center" wrapText="1"/>
    </xf>
    <xf numFmtId="0" fontId="2" fillId="0" borderId="0" xfId="4" applyBorder="1" applyAlignment="1">
      <alignment horizontal="left" vertical="center"/>
    </xf>
    <xf numFmtId="0" fontId="9" fillId="0" borderId="8" xfId="2" applyFont="1" applyBorder="1" applyAlignment="1">
      <alignment horizontal="left" wrapText="1"/>
    </xf>
    <xf numFmtId="0" fontId="10" fillId="0" borderId="0" xfId="0" pivotButton="1" applyFont="1" applyAlignment="1">
      <alignment horizontal="left" vertical="top" wrapText="1"/>
    </xf>
    <xf numFmtId="168" fontId="0" fillId="0" borderId="0" xfId="1" applyNumberFormat="1" applyFont="1" applyFill="1" applyBorder="1" applyAlignment="1">
      <alignment horizontal="right"/>
    </xf>
  </cellXfs>
  <cellStyles count="12">
    <cellStyle name="Currency 2" xfId="11" xr:uid="{073D59D8-7E6B-4AB4-B510-B093D96DCD36}"/>
    <cellStyle name="Гиперссылка" xfId="5" builtinId="8" customBuiltin="1"/>
    <cellStyle name="Денежный" xfId="1" builtinId="4" customBuiltin="1"/>
    <cellStyle name="Денежный [0]" xfId="9" builtinId="7" customBuiltin="1"/>
    <cellStyle name="Заголовок 1" xfId="4" builtinId="16" customBuiltin="1"/>
    <cellStyle name="Название" xfId="2" builtinId="15" customBuiltin="1"/>
    <cellStyle name="Обычный" xfId="0" builtinId="0" customBuiltin="1"/>
    <cellStyle name="Открывавшаяся гиперссылка" xfId="6" builtinId="9" customBuiltin="1"/>
    <cellStyle name="Примечание" xfId="10" builtinId="10" customBuiltin="1"/>
    <cellStyle name="Процентный" xfId="3" builtinId="5" customBuiltin="1"/>
    <cellStyle name="Финансовый" xfId="7" builtinId="3" customBuiltin="1"/>
    <cellStyle name="Финансовый [0]" xfId="8" builtinId="6" customBuiltin="1"/>
  </cellStyles>
  <dxfs count="81">
    <dxf>
      <font>
        <color rgb="FFC00000"/>
      </font>
    </dxf>
    <dxf>
      <font>
        <color theme="7" tint="-0.499984740745262"/>
      </font>
    </dxf>
    <dxf>
      <font>
        <color theme="4" tint="-0.499984740745262"/>
      </font>
    </dxf>
    <dxf>
      <numFmt numFmtId="172" formatCode="0.00_);\(0.00\)"/>
    </dxf>
    <dxf>
      <font>
        <strike val="0"/>
        <outline val="0"/>
        <shadow val="0"/>
        <u val="none"/>
        <vertAlign val="baseline"/>
        <sz val="11"/>
        <color theme="1"/>
        <name val="Calibri"/>
        <scheme val="minor"/>
      </font>
      <numFmt numFmtId="168" formatCode="0.00_ ;\-0.00\ "/>
    </dxf>
    <dxf>
      <numFmt numFmtId="172" formatCode="0.00_);\(0.00\)"/>
    </dxf>
    <dxf>
      <font>
        <strike val="0"/>
        <outline val="0"/>
        <shadow val="0"/>
        <u val="none"/>
        <vertAlign val="baseline"/>
        <sz val="11"/>
        <color theme="1"/>
        <name val="Calibri"/>
        <scheme val="minor"/>
      </font>
      <numFmt numFmtId="168" formatCode="0.00_ ;\-0.00\ "/>
    </dxf>
    <dxf>
      <numFmt numFmtId="172" formatCode="0.00_);\(0.00\)"/>
    </dxf>
    <dxf>
      <numFmt numFmtId="168" formatCode="0.00_ ;\-0.00\ "/>
    </dxf>
    <dxf>
      <numFmt numFmtId="167" formatCode="_(@_)"/>
      <alignment horizontal="left" vertical="bottom" textRotation="0" wrapText="0" indent="0" justifyLastLine="0" shrinkToFit="0" readingOrder="0"/>
    </dxf>
    <dxf>
      <font>
        <strike val="0"/>
        <outline val="0"/>
        <shadow val="0"/>
        <u val="none"/>
        <vertAlign val="baseline"/>
        <sz val="11"/>
        <color theme="1"/>
        <name val="Calibri"/>
        <scheme val="minor"/>
      </font>
      <numFmt numFmtId="167" formatCode="_(@_)"/>
      <alignment horizontal="left" vertical="bottom" textRotation="0" wrapText="0" relativeIndent="-1" justifyLastLine="0" shrinkToFit="0" readingOrder="0"/>
    </dxf>
    <dxf>
      <font>
        <strike val="0"/>
        <outline val="0"/>
        <shadow val="0"/>
        <u val="none"/>
        <vertAlign val="baseline"/>
        <sz val="11"/>
        <color theme="1"/>
        <name val="Calibri"/>
        <scheme val="minor"/>
      </font>
      <numFmt numFmtId="167" formatCode="_(@_)"/>
      <alignment horizontal="left" vertical="bottom" textRotation="0" wrapText="0" indent="1" justifyLastLine="0" shrinkToFit="0" readingOrder="0"/>
    </dxf>
    <dxf>
      <font>
        <strike val="0"/>
        <outline val="0"/>
        <shadow val="0"/>
        <u val="none"/>
        <vertAlign val="baseline"/>
        <sz val="11"/>
        <color theme="1"/>
        <name val="Calibri"/>
        <scheme val="minor"/>
      </font>
      <numFmt numFmtId="169" formatCode="#,##0.00_ ;[Red]\-#,##0.00\ "/>
      <alignment horizontal="right" vertical="bottom" textRotation="0" wrapText="0" indent="1" justifyLastLine="0" shrinkToFit="0" readingOrder="0"/>
    </dxf>
    <dxf>
      <numFmt numFmtId="169" formatCode="#,##0.00_ ;[Red]\-#,##0.00\ "/>
    </dxf>
    <dxf>
      <font>
        <strike val="0"/>
        <outline val="0"/>
        <shadow val="0"/>
        <u val="none"/>
        <vertAlign val="baseline"/>
        <sz val="11"/>
        <color theme="1"/>
        <name val="Calibri"/>
        <scheme val="minor"/>
      </font>
      <numFmt numFmtId="167" formatCode="_(@_)"/>
      <alignment horizontal="left" vertical="bottom" textRotation="0" wrapText="0" indent="1" justifyLastLine="0" shrinkToFit="0" readingOrder="0"/>
    </dxf>
    <dxf>
      <font>
        <strike val="0"/>
        <outline val="0"/>
        <shadow val="0"/>
        <u val="none"/>
        <vertAlign val="baseline"/>
        <sz val="11"/>
        <color theme="1"/>
        <name val="Calibri"/>
        <scheme val="minor"/>
      </font>
      <numFmt numFmtId="19" formatCode="dd/mm/yyyy"/>
      <alignment horizontal="left" vertical="bottom" textRotation="0" wrapText="0" indent="2" justifyLastLine="0" shrinkToFit="0" readingOrder="0"/>
    </dxf>
    <dxf>
      <font>
        <strike val="0"/>
        <outline val="0"/>
        <shadow val="0"/>
        <u val="none"/>
        <vertAlign val="baseline"/>
        <sz val="11"/>
        <color rgb="FF000000"/>
        <name val="Calibri"/>
        <scheme val="none"/>
      </font>
    </dxf>
    <dxf>
      <font>
        <b val="0"/>
        <i val="0"/>
        <strike val="0"/>
        <condense val="0"/>
        <extend val="0"/>
        <outline val="0"/>
        <shadow val="0"/>
        <u val="none"/>
        <vertAlign val="baseline"/>
        <sz val="12"/>
        <color theme="1"/>
        <name val="Calibri"/>
        <scheme val="minor"/>
      </font>
      <fill>
        <patternFill patternType="none">
          <fgColor indexed="64"/>
          <bgColor indexed="65"/>
        </patternFill>
      </fill>
      <alignment horizontal="right" vertical="center" textRotation="0" wrapText="0" indent="0" justifyLastLine="0" shrinkToFit="0" readingOrder="0"/>
    </dxf>
    <dxf>
      <font>
        <sz val="8"/>
      </font>
    </dxf>
    <dxf>
      <alignment vertical="top" readingOrder="0"/>
    </dxf>
    <dxf>
      <font>
        <sz val="12"/>
      </font>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numFmt numFmtId="168" formatCode="0.00_ ;\-0.00\ "/>
    </dxf>
    <dxf>
      <font>
        <sz val="8"/>
      </font>
    </dxf>
    <dxf>
      <alignment vertical="top" readingOrder="0"/>
    </dxf>
    <dxf>
      <font>
        <sz val="12"/>
      </font>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numFmt numFmtId="168" formatCode="0.00_ ;\-0.00\ "/>
    </dxf>
    <dxf>
      <font>
        <sz val="8"/>
      </font>
    </dxf>
    <dxf>
      <alignment vertical="top" readingOrder="0"/>
    </dxf>
    <dxf>
      <font>
        <sz val="12"/>
      </font>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numFmt numFmtId="168" formatCode="0.00_ ;\-0.00\ "/>
    </dxf>
    <dxf>
      <font>
        <sz val="8"/>
      </font>
    </dxf>
    <dxf>
      <alignment vertical="top" readingOrder="0"/>
    </dxf>
    <dxf>
      <font>
        <sz val="12"/>
      </font>
    </dxf>
    <dxf>
      <font>
        <b val="0"/>
        <i val="0"/>
        <strike val="0"/>
        <condense val="0"/>
        <extend val="0"/>
        <outline val="0"/>
        <shadow val="0"/>
        <u val="none"/>
        <vertAlign val="baseline"/>
        <sz val="18"/>
        <color theme="3"/>
        <name val="Times New Roman"/>
        <scheme val="major"/>
      </font>
    </dxf>
    <dxf>
      <alignment horizontal="left" readingOrder="0"/>
    </dxf>
    <dxf>
      <font>
        <sz val="14"/>
      </font>
    </dxf>
    <dxf>
      <alignment horizontal="right" readingOrder="0"/>
    </dxf>
    <dxf>
      <numFmt numFmtId="168" formatCode="0.00_ ;\-0.00\ "/>
    </dxf>
    <dxf>
      <numFmt numFmtId="168" formatCode="0.00_ ;\-0.00\ "/>
    </dxf>
    <dxf>
      <alignment horizontal="right" readingOrder="0"/>
    </dxf>
    <dxf>
      <font>
        <sz val="14"/>
      </font>
    </dxf>
    <dxf>
      <alignment horizontal="left" readingOrder="0"/>
    </dxf>
    <dxf>
      <font>
        <b val="0"/>
        <i val="0"/>
        <strike val="0"/>
        <condense val="0"/>
        <extend val="0"/>
        <outline val="0"/>
        <shadow val="0"/>
        <u val="none"/>
        <vertAlign val="baseline"/>
        <sz val="18"/>
        <color theme="3"/>
        <name val="Times New Roman"/>
        <scheme val="major"/>
      </font>
    </dxf>
    <dxf>
      <font>
        <sz val="12"/>
      </font>
    </dxf>
    <dxf>
      <alignment vertical="top" readingOrder="0"/>
    </dxf>
    <dxf>
      <font>
        <sz val="8"/>
      </font>
    </dxf>
    <dxf>
      <font>
        <strike val="0"/>
        <outline val="0"/>
        <shadow val="0"/>
        <u val="none"/>
        <vertAlign val="baseline"/>
        <sz val="10"/>
        <color theme="1"/>
        <name val="Calibri"/>
        <scheme val="minor"/>
      </font>
    </dxf>
    <dxf>
      <font>
        <strike val="0"/>
        <outline val="0"/>
        <shadow val="0"/>
        <u val="none"/>
        <vertAlign val="baseline"/>
        <sz val="11"/>
        <color theme="1"/>
        <name val="Calibri"/>
        <scheme val="minor"/>
      </font>
    </dxf>
    <dxf>
      <font>
        <strike val="0"/>
        <outline val="0"/>
        <shadow val="0"/>
        <u val="none"/>
        <vertAlign val="baseline"/>
        <sz val="12"/>
        <color theme="1"/>
        <name val="Calibri"/>
        <scheme val="minor"/>
      </font>
      <alignment vertical="center" textRotation="0" wrapText="0" indent="0" justifyLastLine="0" shrinkToFit="0" readingOrder="0"/>
    </dxf>
    <dxf>
      <border>
        <left style="thick">
          <color theme="0"/>
        </left>
        <right style="thick">
          <color theme="0"/>
        </right>
        <vertical style="thick">
          <color theme="0"/>
        </vertical>
      </border>
    </dxf>
    <dxf>
      <border>
        <left style="thick">
          <color theme="0"/>
        </left>
        <right style="thick">
          <color theme="0"/>
        </right>
        <vertical style="thick">
          <color theme="0"/>
        </vertical>
      </border>
    </dxf>
    <dxf>
      <fill>
        <patternFill>
          <bgColor theme="5" tint="0.79998168889431442"/>
        </patternFill>
      </fill>
    </dxf>
    <dxf>
      <font>
        <color theme="1"/>
      </font>
      <fill>
        <patternFill>
          <bgColor theme="6" tint="0.79998168889431442"/>
        </patternFill>
      </fill>
      <border>
        <vertical style="thick">
          <color theme="0"/>
        </vertical>
      </border>
    </dxf>
    <dxf>
      <font>
        <b val="0"/>
        <i val="0"/>
      </font>
      <border>
        <top style="dotted">
          <color theme="0" tint="-0.499984740745262"/>
        </top>
        <bottom/>
      </border>
    </dxf>
    <dxf>
      <font>
        <color theme="3"/>
      </font>
    </dxf>
    <dxf>
      <border>
        <left style="thick">
          <color theme="0"/>
        </left>
        <right style="thick">
          <color theme="0"/>
        </right>
        <vertical style="thick">
          <color theme="0"/>
        </vertical>
      </border>
    </dxf>
    <dxf>
      <border>
        <left style="thick">
          <color theme="0"/>
        </left>
        <right style="thick">
          <color theme="0"/>
        </right>
        <vertical style="thick">
          <color theme="0"/>
        </vertical>
      </border>
    </dxf>
    <dxf>
      <font>
        <color theme="1"/>
      </font>
      <fill>
        <patternFill>
          <bgColor theme="6" tint="0.79998168889431442"/>
        </patternFill>
      </fill>
      <border>
        <bottom style="medium">
          <color theme="0" tint="-0.14993743705557422"/>
        </bottom>
        <vertical style="thick">
          <color theme="0"/>
        </vertical>
      </border>
    </dxf>
    <dxf>
      <font>
        <b val="0"/>
        <i val="0"/>
      </font>
      <border>
        <top style="dotted">
          <color theme="0" tint="-0.499984740745262"/>
        </top>
      </border>
    </dxf>
    <dxf>
      <font>
        <color theme="3"/>
      </font>
      <border>
        <horizontal style="thin">
          <color theme="0" tint="-0.14996795556505021"/>
        </horizontal>
      </border>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style="dotted">
          <color theme="3" tint="0.39994506668294322"/>
        </top>
        <bottom/>
        <vertical/>
        <horizontal/>
      </border>
    </dxf>
    <dxf>
      <font>
        <b val="0"/>
        <i val="0"/>
        <color theme="3"/>
      </font>
      <border>
        <vertical style="thick">
          <color theme="0"/>
        </vertical>
        <horizontal style="thin">
          <color theme="0" tint="-0.14996795556505021"/>
        </horizontal>
      </border>
    </dxf>
    <dxf>
      <font>
        <sz val="12"/>
        <color theme="3"/>
        <name val="Times New Roman"/>
        <scheme val="major"/>
      </font>
    </dxf>
    <dxf>
      <font>
        <sz val="11"/>
        <color theme="3"/>
      </font>
    </dxf>
    <dxf>
      <font>
        <b val="0"/>
        <i val="0"/>
        <color theme="3"/>
      </font>
    </dxf>
    <dxf>
      <font>
        <color theme="1"/>
      </font>
      <fill>
        <patternFill>
          <bgColor theme="6" tint="0.79998168889431442"/>
        </patternFill>
      </fill>
      <border>
        <bottom style="medium">
          <color theme="0" tint="-0.14996795556505021"/>
        </bottom>
        <vertical style="thick">
          <color theme="0"/>
        </vertical>
      </border>
    </dxf>
    <dxf>
      <font>
        <b val="0"/>
        <i val="0"/>
        <color theme="3"/>
      </font>
      <border diagonalUp="0" diagonalDown="0">
        <left/>
        <right/>
        <top/>
        <bottom/>
        <vertical/>
        <horizontal/>
      </border>
    </dxf>
    <dxf>
      <font>
        <b val="0"/>
        <i val="0"/>
        <color theme="3"/>
      </font>
      <border>
        <vertical style="thick">
          <color theme="0"/>
        </vertical>
        <horizontal style="thin">
          <color theme="0" tint="-0.14996795556505021"/>
        </horizontal>
      </border>
    </dxf>
  </dxfs>
  <tableStyles count="5" defaultTableStyle="TableStyleMedium2" defaultPivotStyle="PivotStyleLight16">
    <tableStyle name="Данные сводной таблицы &quot;Сводка за месяц&quot;" table="0" count="4" xr9:uid="{750501D9-5A27-4F05-B4AF-083FBE2E585D}">
      <tableStyleElement type="wholeTable" dxfId="80"/>
      <tableStyleElement type="headerRow" dxfId="79"/>
      <tableStyleElement type="totalRow" dxfId="78"/>
      <tableStyleElement type="firstRowSubheading" dxfId="77"/>
    </tableStyle>
    <tableStyle name="Журнал учета денежных средств" pivot="0" table="0" count="8" xr9:uid="{D0A3A779-8EFA-4F33-B648-B8E67C6D965B}">
      <tableStyleElement type="wholeTable" dxfId="76"/>
      <tableStyleElement type="headerRow" dxfId="75"/>
    </tableStyle>
    <tableStyle name="Сводка за месяц" table="0" count="3" xr9:uid="{8BFC535F-2777-4C34-93C7-B9D60438024D}">
      <tableStyleElement type="wholeTable" dxfId="74"/>
      <tableStyleElement type="headerRow" dxfId="73"/>
      <tableStyleElement type="totalRow" dxfId="72"/>
    </tableStyle>
    <tableStyle name="СводнаяТаблицаПоНаличным" pivot="0" count="5" xr9:uid="{6376804A-CF16-468F-8135-8893C6EB9553}">
      <tableStyleElement type="wholeTable" dxfId="71"/>
      <tableStyleElement type="headerRow" dxfId="70"/>
      <tableStyleElement type="totalRow" dxfId="69"/>
      <tableStyleElement type="firstColumnStripe" dxfId="68"/>
      <tableStyleElement type="secondColumnStripe" dxfId="67"/>
    </tableStyle>
    <tableStyle name="Таблица &quot;Наличные расходы&quot;" pivot="0" count="6" xr9:uid="{56964A27-C648-49DA-879D-FD303B4A12C5}">
      <tableStyleElement type="wholeTable" dxfId="66"/>
      <tableStyleElement type="headerRow" dxfId="65"/>
      <tableStyleElement type="totalRow" dxfId="64"/>
      <tableStyleElement type="secondRowStripe" dxfId="63"/>
      <tableStyleElement type="firstColumnStripe" dxfId="62"/>
      <tableStyleElement type="secondColumnStripe" dxfId="61"/>
    </tableStyle>
  </tableStyles>
  <colors>
    <mruColors>
      <color rgb="FFFF6600"/>
    </mruColors>
  </colors>
  <extLst>
    <ext xmlns:x14="http://schemas.microsoft.com/office/spreadsheetml/2009/9/main" uri="{46F421CA-312F-682f-3DD2-61675219B42D}">
      <x14:dxfs count="6">
        <dxf>
          <fill>
            <patternFill>
              <bgColor theme="2" tint="-9.9948118533890809E-2"/>
            </patternFill>
          </fill>
        </dxf>
        <dxf>
          <fill>
            <patternFill>
              <bgColor theme="2"/>
            </patternFill>
          </fill>
        </dxf>
        <dxf>
          <font>
            <color theme="0" tint="-0.14996795556505021"/>
          </font>
          <fill>
            <patternFill patternType="none">
              <bgColor auto="1"/>
            </patternFill>
          </fill>
          <border>
            <left style="medium">
              <color theme="0" tint="-0.14996795556505021"/>
            </left>
            <right style="medium">
              <color theme="0" tint="-0.14996795556505021"/>
            </right>
            <top style="medium">
              <color theme="0" tint="-0.14996795556505021"/>
            </top>
            <bottom style="medium">
              <color theme="0" tint="-0.14996795556505021"/>
            </bottom>
          </border>
        </dxf>
        <dxf>
          <fill>
            <patternFill>
              <bgColor theme="5" tint="0.59996337778862885"/>
            </patternFill>
          </fill>
        </dxf>
        <dxf>
          <font>
            <color theme="0" tint="-0.24994659260841701"/>
          </font>
          <border>
            <left style="medium">
              <color theme="0" tint="-0.24994659260841701"/>
            </left>
            <right style="medium">
              <color theme="0" tint="-0.24994659260841701"/>
            </right>
            <top style="medium">
              <color theme="0" tint="-0.24994659260841701"/>
            </top>
            <bottom style="medium">
              <color theme="0" tint="-0.24994659260841701"/>
            </bottom>
          </border>
        </dxf>
        <dxf>
          <font>
            <b/>
            <i val="0"/>
            <color theme="0" tint="-0.499984740745262"/>
          </font>
          <fill>
            <patternFill>
              <bgColor theme="0"/>
            </patternFill>
          </fill>
          <border>
            <left style="thin">
              <color theme="0" tint="-0.34998626667073579"/>
            </left>
            <right style="thin">
              <color theme="0" tint="-0.34998626667073579"/>
            </right>
            <top style="thin">
              <color theme="0" tint="-0.34998626667073579"/>
            </top>
            <bottom style="thin">
              <color theme="0" tint="-0.34998626667073579"/>
            </bottom>
          </border>
        </dxf>
      </x14:dxfs>
    </ext>
    <ext xmlns:x14="http://schemas.microsoft.com/office/spreadsheetml/2009/9/main" uri="{EB79DEF2-80B8-43e5-95BD-54CBDDF9020C}">
      <x14:slicerStyles defaultSlicerStyle="SlicerStyleLight1">
        <x14:slicerStyle name="Журнал учета денежных средств">
          <x14:slicerStyleElements>
            <x14:slicerStyleElement type="unselectedItemWithData" dxfId="5"/>
            <x14:slicerStyleElement type="unselectedItemWithNoData" dxfId="4"/>
            <x14:slicerStyleElement type="selectedItemWithData" dxfId="3"/>
            <x14:slicerStyleElement type="selectedItemWithNoData" dxfId="2"/>
            <x14:slicerStyleElement type="hoveredUnselectedItemWithData" dxfId="1"/>
            <x14:slicerStyleElement type="hoveredSelectedItemWith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microsoft.com/office/2007/relationships/slicerCache" Target="/xl/slicerCaches/slicerCache3.xml" Id="rId8" /><Relationship Type="http://schemas.openxmlformats.org/officeDocument/2006/relationships/calcChain" Target="/xl/calcChain.xml" Id="rId13" /><Relationship Type="http://schemas.openxmlformats.org/officeDocument/2006/relationships/worksheet" Target="/xl/worksheets/sheet31.xml" Id="rId3" /><Relationship Type="http://schemas.microsoft.com/office/2007/relationships/slicerCache" Target="/xl/slicerCaches/slicerCache22.xml" Id="rId7" /><Relationship Type="http://schemas.openxmlformats.org/officeDocument/2006/relationships/sharedStrings" Target="/xl/sharedStrings.xml" Id="rId12" /><Relationship Type="http://schemas.openxmlformats.org/officeDocument/2006/relationships/worksheet" Target="/xl/worksheets/sheet22.xml" Id="rId2" /><Relationship Type="http://schemas.openxmlformats.org/officeDocument/2006/relationships/customXml" Target="/customXml/item3.xml" Id="rId16" /><Relationship Type="http://schemas.openxmlformats.org/officeDocument/2006/relationships/worksheet" Target="/xl/worksheets/sheet13.xml" Id="rId1" /><Relationship Type="http://schemas.microsoft.com/office/2007/relationships/slicerCache" Target="/xl/slicerCaches/slicerCache13.xml" Id="rId6" /><Relationship Type="http://schemas.openxmlformats.org/officeDocument/2006/relationships/styles" Target="/xl/styles.xml" Id="rId11" /><Relationship Type="http://schemas.openxmlformats.org/officeDocument/2006/relationships/pivotCacheDefinition" Target="/xl/pivotCache/pivotCacheDefinition11.xml" Id="rId5" /><Relationship Type="http://schemas.openxmlformats.org/officeDocument/2006/relationships/customXml" Target="/customXml/item22.xml" Id="rId15" /><Relationship Type="http://schemas.openxmlformats.org/officeDocument/2006/relationships/theme" Target="/xl/theme/theme11.xml" Id="rId10" /><Relationship Type="http://schemas.openxmlformats.org/officeDocument/2006/relationships/worksheet" Target="/xl/worksheets/sheet44.xml" Id="rId4" /><Relationship Type="http://schemas.microsoft.com/office/2007/relationships/slicerCache" Target="/xl/slicerCaches/slicerCache44.xml" Id="rId9" /><Relationship Type="http://schemas.openxmlformats.org/officeDocument/2006/relationships/customXml" Target="/customXml/item13.xml" Id="rId14" /></Relationships>
</file>

<file path=xl/charts/_rels/chart2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0660063772392913"/>
          <c:y val="3.4000715791347461E-2"/>
          <c:w val="0.63505380577427817"/>
          <c:h val="0.83761439655718151"/>
        </c:manualLayout>
      </c:layout>
      <c:barChart>
        <c:barDir val="col"/>
        <c:grouping val="clustered"/>
        <c:varyColors val="0"/>
        <c:ser>
          <c:idx val="0"/>
          <c:order val="0"/>
          <c:tx>
            <c:v>Наличные деньги</c:v>
          </c:tx>
          <c:invertIfNegative val="0"/>
          <c:dPt>
            <c:idx val="0"/>
            <c:invertIfNegative val="0"/>
            <c:bubble3D val="0"/>
            <c:spPr>
              <a:gradFill>
                <a:gsLst>
                  <a:gs pos="25000">
                    <a:srgbClr val="92D050">
                      <a:lumMod val="90000"/>
                    </a:srgbClr>
                  </a:gs>
                  <a:gs pos="50000">
                    <a:srgbClr val="FFC000">
                      <a:lumMod val="99000"/>
                    </a:srgbClr>
                  </a:gs>
                  <a:gs pos="75000">
                    <a:srgbClr val="FF0000">
                      <a:lumMod val="92000"/>
                      <a:lumOff val="8000"/>
                    </a:srgbClr>
                  </a:gs>
                </a:gsLst>
                <a:lin ang="5400000" scaled="0"/>
              </a:gradFill>
            </c:spPr>
            <c:extLst>
              <c:ext xmlns:c16="http://schemas.microsoft.com/office/drawing/2014/chart" uri="{C3380CC4-5D6E-409C-BE32-E72D297353CC}">
                <c16:uniqueId val="{00000001-2A66-4496-8395-062B3C13B722}"/>
              </c:ext>
            </c:extLst>
          </c:dPt>
          <c:cat>
            <c:strLit>
              <c:ptCount val="1"/>
              <c:pt idx="0">
                <c:v>Наличные деньги</c:v>
              </c:pt>
            </c:strLit>
          </c:cat>
          <c:val>
            <c:numRef>
              <c:f>'Сводка по наличным деньгам'!$B$22</c:f>
              <c:numCache>
                <c:formatCode>0%</c:formatCode>
                <c:ptCount val="1"/>
                <c:pt idx="0">
                  <c:v>0.73621621621621625</c:v>
                </c:pt>
              </c:numCache>
            </c:numRef>
          </c:val>
          <c:extLst>
            <c:ext xmlns:c16="http://schemas.microsoft.com/office/drawing/2014/chart" uri="{C3380CC4-5D6E-409C-BE32-E72D297353CC}">
              <c16:uniqueId val="{00000002-2A66-4496-8395-062B3C13B722}"/>
            </c:ext>
          </c:extLst>
        </c:ser>
        <c:dLbls>
          <c:showLegendKey val="0"/>
          <c:showVal val="0"/>
          <c:showCatName val="0"/>
          <c:showSerName val="0"/>
          <c:showPercent val="0"/>
          <c:showBubbleSize val="0"/>
        </c:dLbls>
        <c:gapWidth val="18"/>
        <c:axId val="581534232"/>
        <c:axId val="567614184"/>
      </c:barChart>
      <c:catAx>
        <c:axId val="581534232"/>
        <c:scaling>
          <c:orientation val="minMax"/>
        </c:scaling>
        <c:delete val="1"/>
        <c:axPos val="b"/>
        <c:numFmt formatCode="General" sourceLinked="0"/>
        <c:majorTickMark val="out"/>
        <c:minorTickMark val="none"/>
        <c:tickLblPos val="nextTo"/>
        <c:crossAx val="567614184"/>
        <c:crosses val="autoZero"/>
        <c:auto val="1"/>
        <c:lblAlgn val="ctr"/>
        <c:lblOffset val="100"/>
        <c:noMultiLvlLbl val="0"/>
      </c:catAx>
      <c:valAx>
        <c:axId val="567614184"/>
        <c:scaling>
          <c:orientation val="minMax"/>
          <c:max val="1"/>
          <c:min val="0"/>
        </c:scaling>
        <c:delete val="0"/>
        <c:axPos val="l"/>
        <c:numFmt formatCode="0%" sourceLinked="0"/>
        <c:majorTickMark val="out"/>
        <c:minorTickMark val="none"/>
        <c:tickLblPos val="nextTo"/>
        <c:spPr>
          <a:ln w="0">
            <a:solidFill>
              <a:schemeClr val="tx2"/>
            </a:solidFill>
            <a:prstDash val="sysDot"/>
          </a:ln>
        </c:spPr>
        <c:txPr>
          <a:bodyPr/>
          <a:lstStyle/>
          <a:p>
            <a:pPr>
              <a:defRPr sz="1100" i="1">
                <a:solidFill>
                  <a:schemeClr val="tx2"/>
                </a:solidFill>
              </a:defRPr>
            </a:pPr>
            <a:endParaRPr lang="ru-RU"/>
          </a:p>
        </c:txPr>
        <c:crossAx val="581534232"/>
        <c:crosses val="autoZero"/>
        <c:crossBetween val="between"/>
      </c:valAx>
      <c:spPr>
        <a:noFill/>
        <a:ln w="25400">
          <a:noFill/>
        </a:ln>
        <a:effectLst/>
      </c:spPr>
    </c:plotArea>
    <c:plotVisOnly val="1"/>
    <c:dispBlanksAs val="gap"/>
    <c:showDLblsOverMax val="0"/>
  </c:chart>
  <c:spPr>
    <a:noFill/>
    <a:ln>
      <a:noFill/>
    </a:ln>
  </c:sp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pivotSource>
    <c:name>[Office_69257751_TF00000038_WAC.xlsx]Данные диаграммы!AccountSummaryPivotTable</c:name>
    <c:fmtId val="17"/>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ru-RU"/>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'Данные диаграммы'!$C$3:$C$4</c:f>
              <c:strCache>
                <c:ptCount val="1"/>
                <c:pt idx="0">
                  <c:v>Расчетный</c:v>
                </c:pt>
              </c:strCache>
            </c:strRef>
          </c:tx>
          <c:spPr>
            <a:solidFill>
              <a:schemeClr val="accent1"/>
            </a:solidFill>
            <a:ln>
              <a:noFill/>
            </a:ln>
            <a:effectLst/>
          </c:spPr>
          <c:invertIfNegative val="0"/>
          <c:cat>
            <c:strRef>
              <c:f>'Данные диаграммы'!$B$5:$B$11</c:f>
              <c:strCache>
                <c:ptCount val="6"/>
                <c:pt idx="0">
                  <c:v>мар</c:v>
                </c:pt>
                <c:pt idx="1">
                  <c:v>апр</c:v>
                </c:pt>
                <c:pt idx="2">
                  <c:v>май</c:v>
                </c:pt>
                <c:pt idx="3">
                  <c:v>июн</c:v>
                </c:pt>
                <c:pt idx="4">
                  <c:v>июл</c:v>
                </c:pt>
                <c:pt idx="5">
                  <c:v>сен</c:v>
                </c:pt>
              </c:strCache>
            </c:strRef>
          </c:cat>
          <c:val>
            <c:numRef>
              <c:f>'Данные диаграммы'!$C$5:$C$11</c:f>
              <c:numCache>
                <c:formatCode>0.00_ ;\-0.00\ </c:formatCode>
                <c:ptCount val="6"/>
                <c:pt idx="0">
                  <c:v>45</c:v>
                </c:pt>
                <c:pt idx="1">
                  <c:v>123</c:v>
                </c:pt>
                <c:pt idx="2">
                  <c:v>230</c:v>
                </c:pt>
                <c:pt idx="4">
                  <c:v>30</c:v>
                </c:pt>
                <c:pt idx="5">
                  <c:v>68</c:v>
                </c:pt>
              </c:numCache>
            </c:numRef>
          </c:val>
          <c:extLst>
            <c:ext xmlns:c16="http://schemas.microsoft.com/office/drawing/2014/chart" uri="{C3380CC4-5D6E-409C-BE32-E72D297353CC}">
              <c16:uniqueId val="{00000000-AFE2-4222-BF0D-74E94B00C341}"/>
            </c:ext>
          </c:extLst>
        </c:ser>
        <c:ser>
          <c:idx val="1"/>
          <c:order val="1"/>
          <c:tx>
            <c:strRef>
              <c:f>'Данные диаграммы'!$D$3:$D$4</c:f>
              <c:strCache>
                <c:ptCount val="1"/>
                <c:pt idx="0">
                  <c:v>Сберегательный</c:v>
                </c:pt>
              </c:strCache>
            </c:strRef>
          </c:tx>
          <c:spPr>
            <a:solidFill>
              <a:schemeClr val="accent2"/>
            </a:solidFill>
            <a:ln>
              <a:noFill/>
            </a:ln>
            <a:effectLst/>
          </c:spPr>
          <c:invertIfNegative val="0"/>
          <c:cat>
            <c:strRef>
              <c:f>'Данные диаграммы'!$B$5:$B$11</c:f>
              <c:strCache>
                <c:ptCount val="6"/>
                <c:pt idx="0">
                  <c:v>мар</c:v>
                </c:pt>
                <c:pt idx="1">
                  <c:v>апр</c:v>
                </c:pt>
                <c:pt idx="2">
                  <c:v>май</c:v>
                </c:pt>
                <c:pt idx="3">
                  <c:v>июн</c:v>
                </c:pt>
                <c:pt idx="4">
                  <c:v>июл</c:v>
                </c:pt>
                <c:pt idx="5">
                  <c:v>сен</c:v>
                </c:pt>
              </c:strCache>
            </c:strRef>
          </c:cat>
          <c:val>
            <c:numRef>
              <c:f>'Данные диаграммы'!$D$5:$D$11</c:f>
              <c:numCache>
                <c:formatCode>0.00_ ;\-0.00\ </c:formatCode>
                <c:ptCount val="6"/>
                <c:pt idx="0">
                  <c:v>230</c:v>
                </c:pt>
                <c:pt idx="2">
                  <c:v>100</c:v>
                </c:pt>
                <c:pt idx="3">
                  <c:v>70</c:v>
                </c:pt>
                <c:pt idx="4">
                  <c:v>50</c:v>
                </c:pt>
              </c:numCache>
            </c:numRef>
          </c:val>
          <c:extLst>
            <c:ext xmlns:c16="http://schemas.microsoft.com/office/drawing/2014/chart" uri="{C3380CC4-5D6E-409C-BE32-E72D297353CC}">
              <c16:uniqueId val="{00000003-822B-4B93-9EDB-48ABD3A130AA}"/>
            </c:ext>
          </c:extLst>
        </c:ser>
        <c:ser>
          <c:idx val="2"/>
          <c:order val="2"/>
          <c:tx>
            <c:strRef>
              <c:f>'Данные диаграммы'!$E$3:$E$4</c:f>
              <c:strCache>
                <c:ptCount val="1"/>
                <c:pt idx="0">
                  <c:v>Другой</c:v>
                </c:pt>
              </c:strCache>
            </c:strRef>
          </c:tx>
          <c:spPr>
            <a:solidFill>
              <a:schemeClr val="accent3"/>
            </a:solidFill>
            <a:ln>
              <a:noFill/>
            </a:ln>
            <a:effectLst/>
          </c:spPr>
          <c:invertIfNegative val="0"/>
          <c:cat>
            <c:strRef>
              <c:f>'Данные диаграммы'!$B$5:$B$11</c:f>
              <c:strCache>
                <c:ptCount val="6"/>
                <c:pt idx="0">
                  <c:v>мар</c:v>
                </c:pt>
                <c:pt idx="1">
                  <c:v>апр</c:v>
                </c:pt>
                <c:pt idx="2">
                  <c:v>май</c:v>
                </c:pt>
                <c:pt idx="3">
                  <c:v>июн</c:v>
                </c:pt>
                <c:pt idx="4">
                  <c:v>июл</c:v>
                </c:pt>
                <c:pt idx="5">
                  <c:v>сен</c:v>
                </c:pt>
              </c:strCache>
            </c:strRef>
          </c:cat>
          <c:val>
            <c:numRef>
              <c:f>'Данные диаграммы'!$E$5:$E$11</c:f>
              <c:numCache>
                <c:formatCode>0.00_ ;\-0.00\ </c:formatCode>
                <c:ptCount val="6"/>
                <c:pt idx="4">
                  <c:v>30</c:v>
                </c:pt>
              </c:numCache>
            </c:numRef>
          </c:val>
          <c:extLst>
            <c:ext xmlns:c16="http://schemas.microsoft.com/office/drawing/2014/chart" uri="{C3380CC4-5D6E-409C-BE32-E72D297353CC}">
              <c16:uniqueId val="{00000004-822B-4B93-9EDB-48ABD3A130AA}"/>
            </c:ext>
          </c:extLst>
        </c:ser>
        <c:dLbls>
          <c:showLegendKey val="0"/>
          <c:showVal val="0"/>
          <c:showCatName val="0"/>
          <c:showSerName val="0"/>
          <c:showPercent val="0"/>
          <c:showBubbleSize val="0"/>
        </c:dLbls>
        <c:gapWidth val="219"/>
        <c:overlap val="-27"/>
        <c:axId val="567614576"/>
        <c:axId val="567613792"/>
      </c:barChart>
      <c:catAx>
        <c:axId val="567614576"/>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567613792"/>
        <c:crosses val="autoZero"/>
        <c:auto val="1"/>
        <c:lblAlgn val="ctr"/>
        <c:lblOffset val="100"/>
        <c:noMultiLvlLbl val="0"/>
      </c:catAx>
      <c:valAx>
        <c:axId val="5676137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crossAx val="567614576"/>
        <c:crosses val="autoZero"/>
        <c:crossBetween val="between"/>
      </c:valAx>
      <c:spPr>
        <a:noFill/>
        <a:ln>
          <a:noFill/>
        </a:ln>
        <a:effectLst/>
      </c:spPr>
    </c:plotArea>
    <c:legend>
      <c:legendPos val="b"/>
      <c:layout>
        <c:manualLayout>
          <c:xMode val="edge"/>
          <c:yMode val="edge"/>
          <c:x val="2.7793069605578896E-2"/>
          <c:y val="0.89872616940536099"/>
          <c:w val="0.59243248110281232"/>
          <c:h val="7.4249798434317157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a:pPr>
      <a:endParaRPr lang="ru-RU"/>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Data val="1"/>
        <c14:dropZoneSeries val="1"/>
      </c14:pivotOptions>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3.xml.rels>&#65279;<?xml version="1.0" encoding="utf-8"?><Relationships xmlns="http://schemas.openxmlformats.org/package/2006/relationships"><Relationship Type="http://schemas.openxmlformats.org/officeDocument/2006/relationships/chart" Target="/xl/charts/chart12.xml" Id="rId1" /></Relationships>
</file>

<file path=xl/drawings/_rels/drawing31.xml.rels>&#65279;<?xml version="1.0" encoding="utf-8"?><Relationships xmlns="http://schemas.openxmlformats.org/package/2006/relationships"><Relationship Type="http://schemas.openxmlformats.org/officeDocument/2006/relationships/chart" Target="/xl/charts/chart21.xml" Id="rId1" /></Relationships>
</file>

<file path=xl/drawings/drawing13.xml><?xml version="1.0" encoding="utf-8"?>
<xdr:wsDr xmlns:xdr="http://schemas.openxmlformats.org/drawingml/2006/spreadsheetDrawing" xmlns:a="http://schemas.openxmlformats.org/drawingml/2006/main">
  <xdr:twoCellAnchor editAs="oneCell">
    <xdr:from>
      <xdr:col>1</xdr:col>
      <xdr:colOff>95250</xdr:colOff>
      <xdr:row>3</xdr:row>
      <xdr:rowOff>133350</xdr:rowOff>
    </xdr:from>
    <xdr:to>
      <xdr:col>1</xdr:col>
      <xdr:colOff>847725</xdr:colOff>
      <xdr:row>19</xdr:row>
      <xdr:rowOff>361950</xdr:rowOff>
    </xdr:to>
    <xdr:graphicFrame macro="">
      <xdr:nvGraphicFramePr>
        <xdr:cNvPr id="2" name="Диаграмма &quot;Учет денежных средств&quot;" descr="Гистограмма для отображения процента доступных денежных средств">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oneCell">
    <xdr:from>
      <xdr:col>5</xdr:col>
      <xdr:colOff>2017395</xdr:colOff>
      <xdr:row>3</xdr:row>
      <xdr:rowOff>57150</xdr:rowOff>
    </xdr:from>
    <xdr:to>
      <xdr:col>8</xdr:col>
      <xdr:colOff>177165</xdr:colOff>
      <xdr:row>11</xdr:row>
      <xdr:rowOff>9525</xdr:rowOff>
    </xdr:to>
    <mc:AlternateContent xmlns:mc="http://schemas.openxmlformats.org/markup-compatibility/2006" xmlns:sle15="http://schemas.microsoft.com/office/drawing/2012/slicer">
      <mc:Choice Requires="sle15">
        <xdr:graphicFrame macro="">
          <xdr:nvGraphicFramePr>
            <xdr:cNvPr id="3" name="Описание 2" descr="Срез для фильтрации данных таблицы по описанию">
              <a:extLst>
                <a:ext uri="{FF2B5EF4-FFF2-40B4-BE49-F238E27FC236}">
                  <a16:creationId xmlns:a16="http://schemas.microsoft.com/office/drawing/2014/main" id="{14D13D80-7BCB-4617-AF1D-254247813241}"/>
                </a:ext>
              </a:extLst>
            </xdr:cNvPr>
            <xdr:cNvGraphicFramePr/>
          </xdr:nvGraphicFramePr>
          <xdr:xfrm>
            <a:off x="0" y="0"/>
            <a:ext cx="0" cy="0"/>
          </xdr:xfrm>
          <a:graphic>
            <a:graphicData uri="http://schemas.microsoft.com/office/drawing/2010/slicer">
              <sle:slicer xmlns:sle="http://schemas.microsoft.com/office/drawing/2010/slicer" name="Описание 2"/>
            </a:graphicData>
          </a:graphic>
        </xdr:graphicFrame>
      </mc:Choice>
      <mc:Fallback xmlns="">
        <xdr:sp macro="" textlink="">
          <xdr:nvSpPr>
            <xdr:cNvPr id="0" name=""/>
            <xdr:cNvSpPr>
              <a:spLocks noTextEdit="1"/>
            </xdr:cNvSpPr>
          </xdr:nvSpPr>
          <xdr:spPr>
            <a:xfrm>
              <a:off x="9732645" y="1162050"/>
              <a:ext cx="1550670" cy="3000375"/>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таблицы. Срезы таблиц не поддерживаются в этой версии Excel.
Если фигура была изменена в более ранней версии Excel или если книга была сохранена в Excel 2007 или более ранней версии, использовать срез невозможно.</a:t>
              </a:r>
            </a:p>
          </xdr:txBody>
        </xdr:sp>
      </mc:Fallback>
    </mc:AlternateContent>
    <xdr:clientData/>
  </xdr:twoCellAnchor>
  <xdr:twoCellAnchor editAs="oneCell">
    <xdr:from>
      <xdr:col>5</xdr:col>
      <xdr:colOff>238125</xdr:colOff>
      <xdr:row>3</xdr:row>
      <xdr:rowOff>57150</xdr:rowOff>
    </xdr:from>
    <xdr:to>
      <xdr:col>5</xdr:col>
      <xdr:colOff>1792605</xdr:colOff>
      <xdr:row>6</xdr:row>
      <xdr:rowOff>123825</xdr:rowOff>
    </xdr:to>
    <mc:AlternateContent xmlns:mc="http://schemas.openxmlformats.org/markup-compatibility/2006" xmlns:sle15="http://schemas.microsoft.com/office/drawing/2012/slicer">
      <mc:Choice Requires="sle15">
        <xdr:graphicFrame macro="">
          <xdr:nvGraphicFramePr>
            <xdr:cNvPr id="4" name="Счет 2" descr="Срез для фильтрации данных таблицы по типу счета">
              <a:extLst>
                <a:ext uri="{FF2B5EF4-FFF2-40B4-BE49-F238E27FC236}">
                  <a16:creationId xmlns:a16="http://schemas.microsoft.com/office/drawing/2014/main" id="{3156ADE8-0ECE-4F78-9789-3F2B2D50A3A2}"/>
                </a:ext>
              </a:extLst>
            </xdr:cNvPr>
            <xdr:cNvGraphicFramePr/>
          </xdr:nvGraphicFramePr>
          <xdr:xfrm>
            <a:off x="0" y="0"/>
            <a:ext cx="0" cy="0"/>
          </xdr:xfrm>
          <a:graphic>
            <a:graphicData uri="http://schemas.microsoft.com/office/drawing/2010/slicer">
              <sle:slicer xmlns:sle="http://schemas.microsoft.com/office/drawing/2010/slicer" name="Счет 2"/>
            </a:graphicData>
          </a:graphic>
        </xdr:graphicFrame>
      </mc:Choice>
      <mc:Fallback xmlns="">
        <xdr:sp macro="" textlink="">
          <xdr:nvSpPr>
            <xdr:cNvPr id="0" name=""/>
            <xdr:cNvSpPr>
              <a:spLocks noTextEdit="1"/>
            </xdr:cNvSpPr>
          </xdr:nvSpPr>
          <xdr:spPr>
            <a:xfrm>
              <a:off x="5543550" y="1162050"/>
              <a:ext cx="1554480" cy="12096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28574</xdr:colOff>
      <xdr:row>4</xdr:row>
      <xdr:rowOff>242886</xdr:rowOff>
    </xdr:from>
    <xdr:to>
      <xdr:col>4</xdr:col>
      <xdr:colOff>447674</xdr:colOff>
      <xdr:row>16</xdr:row>
      <xdr:rowOff>266699</xdr:rowOff>
    </xdr:to>
    <xdr:graphicFrame macro="">
      <xdr:nvGraphicFramePr>
        <xdr:cNvPr id="4" name="Диаграмма 1" descr="Гистограмма сводки по счетам для сравнения средств на расчетном, сберегательном и других счетах в каждом месяце">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600075</xdr:colOff>
      <xdr:row>9</xdr:row>
      <xdr:rowOff>38101</xdr:rowOff>
    </xdr:from>
    <xdr:to>
      <xdr:col>5</xdr:col>
      <xdr:colOff>1076325</xdr:colOff>
      <xdr:row>16</xdr:row>
      <xdr:rowOff>257176</xdr:rowOff>
    </xdr:to>
    <mc:AlternateContent xmlns:mc="http://schemas.openxmlformats.org/markup-compatibility/2006">
      <mc:Choice xmlns:a14="http://schemas.microsoft.com/office/drawing/2010/main" Requires="a14">
        <xdr:graphicFrame macro="">
          <xdr:nvGraphicFramePr>
            <xdr:cNvPr id="5" name="Описание 1" descr="Срез для фильтрации данных таблицы по описанию">
              <a:extLst>
                <a:ext uri="{FF2B5EF4-FFF2-40B4-BE49-F238E27FC236}">
                  <a16:creationId xmlns:a16="http://schemas.microsoft.com/office/drawing/2014/main" id="{C4D4D33E-1391-DB7E-B700-9A2BE8FD9EE2}"/>
                </a:ext>
              </a:extLst>
            </xdr:cNvPr>
            <xdr:cNvGraphicFramePr/>
          </xdr:nvGraphicFramePr>
          <xdr:xfrm>
            <a:off x="0" y="0"/>
            <a:ext cx="0" cy="0"/>
          </xdr:xfrm>
          <a:graphic>
            <a:graphicData uri="http://schemas.microsoft.com/office/drawing/2010/slicer">
              <sle:slicer xmlns:sle="http://schemas.microsoft.com/office/drawing/2010/slicer" name="Описание 1"/>
            </a:graphicData>
          </a:graphic>
        </xdr:graphicFrame>
      </mc:Choice>
      <mc:Fallback>
        <xdr:sp macro="" textlink="">
          <xdr:nvSpPr>
            <xdr:cNvPr id="0" name=""/>
            <xdr:cNvSpPr>
              <a:spLocks noTextEdit="1"/>
            </xdr:cNvSpPr>
          </xdr:nvSpPr>
          <xdr:spPr>
            <a:xfrm>
              <a:off x="5886450" y="2686051"/>
              <a:ext cx="1828800" cy="2152650"/>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twoCellAnchor editAs="oneCell">
    <xdr:from>
      <xdr:col>4</xdr:col>
      <xdr:colOff>600075</xdr:colOff>
      <xdr:row>4</xdr:row>
      <xdr:rowOff>57151</xdr:rowOff>
    </xdr:from>
    <xdr:to>
      <xdr:col>5</xdr:col>
      <xdr:colOff>1076325</xdr:colOff>
      <xdr:row>8</xdr:row>
      <xdr:rowOff>190501</xdr:rowOff>
    </xdr:to>
    <mc:AlternateContent xmlns:mc="http://schemas.openxmlformats.org/markup-compatibility/2006">
      <mc:Choice xmlns:a14="http://schemas.microsoft.com/office/drawing/2010/main" Requires="a14">
        <xdr:graphicFrame macro="">
          <xdr:nvGraphicFramePr>
            <xdr:cNvPr id="6" name="Счет 1" descr="Срез для фильтрации данных таблицы по типу счета">
              <a:extLst>
                <a:ext uri="{FF2B5EF4-FFF2-40B4-BE49-F238E27FC236}">
                  <a16:creationId xmlns:a16="http://schemas.microsoft.com/office/drawing/2014/main" id="{21F2CC98-D556-D080-CA3B-3DFE1906D324}"/>
                </a:ext>
              </a:extLst>
            </xdr:cNvPr>
            <xdr:cNvGraphicFramePr/>
          </xdr:nvGraphicFramePr>
          <xdr:xfrm>
            <a:off x="0" y="0"/>
            <a:ext cx="0" cy="0"/>
          </xdr:xfrm>
          <a:graphic>
            <a:graphicData uri="http://schemas.microsoft.com/office/drawing/2010/slicer">
              <sle:slicer xmlns:sle="http://schemas.microsoft.com/office/drawing/2010/slicer" name="Счет 1"/>
            </a:graphicData>
          </a:graphic>
        </xdr:graphicFrame>
      </mc:Choice>
      <mc:Fallback>
        <xdr:sp macro="" textlink="">
          <xdr:nvSpPr>
            <xdr:cNvPr id="0" name=""/>
            <xdr:cNvSpPr>
              <a:spLocks noTextEdit="1"/>
            </xdr:cNvSpPr>
          </xdr:nvSpPr>
          <xdr:spPr>
            <a:xfrm>
              <a:off x="5886450" y="1323976"/>
              <a:ext cx="1828800" cy="1238250"/>
            </a:xfrm>
            <a:prstGeom prst="rect">
              <a:avLst/>
            </a:prstGeom>
            <a:solidFill>
              <a:prstClr val="white"/>
            </a:solidFill>
            <a:ln w="1">
              <a:solidFill>
                <a:prstClr val="green"/>
              </a:solidFill>
            </a:ln>
          </xdr:spPr>
          <xdr:txBody>
            <a:bodyPr vertOverflow="clip" horzOverflow="clip"/>
            <a:lstStyle/>
            <a:p>
              <a:r>
                <a:rPr lang="ru-RU" sz="1100"/>
                <a:t>Эта фигура представляет срез. Срезы поддерживаются только в Excel 2010 и более поздних версиях.
Если фигура была изменена в более ранней версии Excel или книга была сохранена в Excel 2003 или более ранней версии, использование среза невозможно.</a:t>
              </a:r>
            </a:p>
          </xdr:txBody>
        </xdr:sp>
      </mc:Fallback>
    </mc:AlternateContent>
    <xdr:clientData/>
  </xdr:twoCellAnchor>
</xdr:wsDr>
</file>

<file path=xl/pivotCache/_rels/pivotCacheDefinition11.xml.rels>&#65279;<?xml version="1.0" encoding="utf-8"?><Relationships xmlns="http://schemas.openxmlformats.org/package/2006/relationships"><Relationship Type="http://schemas.openxmlformats.org/officeDocument/2006/relationships/pivotCacheRecords" Target="/xl/pivotCache/pivotCacheRecords11.xml" Id="rId1" /></Relationships>
</file>

<file path=xl/pivotCache/pivotCacheDefinition1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Автор" refreshedDate="44903.443901967592" createdVersion="8" refreshedVersion="8" minRefreshableVersion="3" recordCount="12" xr:uid="{00000000-000A-0000-FFFF-FFFF00000000}">
  <cacheSource type="worksheet">
    <worksheetSource name="РасходыНаличными"/>
  </cacheSource>
  <cacheFields count="4">
    <cacheField name="Дата" numFmtId="14">
      <sharedItems containsSemiMixedTypes="0" containsNonDate="0" containsDate="1" containsString="0" minDate="2023-03-23T00:00:00" maxDate="2023-09-18T00:00:00" count="12">
        <d v="2023-03-23T00:00:00"/>
        <d v="2023-03-24T00:00:00"/>
        <d v="2023-03-25T00:00:00"/>
        <d v="2023-04-22T00:00:00"/>
        <d v="2023-04-26T00:00:00"/>
        <d v="2023-05-19T00:00:00"/>
        <d v="2023-05-24T00:00:00"/>
        <d v="2023-06-24T00:00:00"/>
        <d v="2023-07-08T00:00:00"/>
        <d v="2023-07-21T00:00:00"/>
        <d v="2023-07-28T00:00:00"/>
        <d v="2023-09-17T00:00:00"/>
      </sharedItems>
      <fieldGroup base="0">
        <rangePr groupBy="months" startDate="2023-03-23T00:00:00" endDate="2023-09-18T00:00:00"/>
        <groupItems count="14">
          <s v="&lt;23.03.2023"/>
          <s v="янв"/>
          <s v="фев"/>
          <s v="мар"/>
          <s v="апр"/>
          <s v="май"/>
          <s v="июн"/>
          <s v="июл"/>
          <s v="авг"/>
          <s v="сен"/>
          <s v="окт"/>
          <s v="ноя"/>
          <s v="дек"/>
          <s v="&gt;18.09.2023"/>
        </groupItems>
      </fieldGroup>
    </cacheField>
    <cacheField name="Описание" numFmtId="167">
      <sharedItems count="6">
        <s v="Снятие наличных в банкомате"/>
        <s v="Обед"/>
        <s v="Оплата авто"/>
        <s v="Оплата электроэнергии"/>
        <s v="Ужин"/>
        <s v="Снятие наличных"/>
      </sharedItems>
    </cacheField>
    <cacheField name="Сумма" numFmtId="40">
      <sharedItems containsSemiMixedTypes="0" containsString="0" containsNumber="1" containsInteger="1" minValue="5" maxValue="230"/>
    </cacheField>
    <cacheField name="Счет" numFmtId="167">
      <sharedItems count="3">
        <s v="Расчетный"/>
        <s v="Сберегательный"/>
        <s v="Другой"/>
      </sharedItems>
    </cacheField>
  </cacheFields>
  <extLst>
    <ext xmlns:x14="http://schemas.microsoft.com/office/spreadsheetml/2009/9/main" uri="{725AE2AE-9491-48be-B2B4-4EB974FC3084}">
      <x14:pivotCacheDefinition pivotCacheId="2"/>
    </ext>
  </extLst>
</pivotCacheDefinition>
</file>

<file path=xl/pivotCache/pivotCacheRecords1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n v="40"/>
    <x v="0"/>
  </r>
  <r>
    <x v="1"/>
    <x v="1"/>
    <n v="5"/>
    <x v="0"/>
  </r>
  <r>
    <x v="2"/>
    <x v="2"/>
    <n v="230"/>
    <x v="1"/>
  </r>
  <r>
    <x v="3"/>
    <x v="3"/>
    <n v="70"/>
    <x v="0"/>
  </r>
  <r>
    <x v="4"/>
    <x v="4"/>
    <n v="53"/>
    <x v="0"/>
  </r>
  <r>
    <x v="5"/>
    <x v="5"/>
    <n v="100"/>
    <x v="1"/>
  </r>
  <r>
    <x v="6"/>
    <x v="2"/>
    <n v="230"/>
    <x v="0"/>
  </r>
  <r>
    <x v="7"/>
    <x v="3"/>
    <n v="70"/>
    <x v="1"/>
  </r>
  <r>
    <x v="8"/>
    <x v="0"/>
    <n v="30"/>
    <x v="0"/>
  </r>
  <r>
    <x v="9"/>
    <x v="0"/>
    <n v="50"/>
    <x v="1"/>
  </r>
  <r>
    <x v="10"/>
    <x v="0"/>
    <n v="30"/>
    <x v="2"/>
  </r>
  <r>
    <x v="11"/>
    <x v="3"/>
    <n v="68"/>
    <x v="0"/>
  </r>
</pivotCacheRecords>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_rels/pivotTable22.xml.rels>&#65279;<?xml version="1.0" encoding="utf-8"?><Relationships xmlns="http://schemas.openxmlformats.org/package/2006/relationships"><Relationship Type="http://schemas.openxmlformats.org/officeDocument/2006/relationships/pivotCacheDefinition" Target="/xl/pivotCache/pivotCacheDefinition11.xml" Id="rId1" /></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MonthlySummary" cacheId="0" applyNumberFormats="0" applyBorderFormats="0" applyFontFormats="0" applyPatternFormats="0" applyAlignmentFormats="0" applyWidthHeightFormats="1" dataCaption="Values" updatedVersion="8" minRefreshableVersion="3" fieldPrintTitles="1" itemPrintTitles="1" mergeItem="1" createdVersion="4" indent="0" showHeaders="0" outline="1" outlineData="1" multipleFieldFilters="0" chartFormat="1">
  <location ref="B19:F37" firstHeaderRow="1" firstDataRow="2" firstDataCol="1"/>
  <pivotFields count="4">
    <pivotField axis="axisRow" numFmtId="14" showAll="0">
      <items count="15">
        <item x="0"/>
        <item x="1"/>
        <item x="2"/>
        <item x="3"/>
        <item x="4"/>
        <item x="5"/>
        <item x="6"/>
        <item x="7"/>
        <item x="8"/>
        <item x="9"/>
        <item x="10"/>
        <item x="11"/>
        <item x="12"/>
        <item x="13"/>
        <item t="default"/>
      </items>
    </pivotField>
    <pivotField axis="axisRow" showAll="0">
      <items count="7">
        <item x="0"/>
        <item x="1"/>
        <item x="2"/>
        <item x="3"/>
        <item x="5"/>
        <item x="4"/>
        <item t="default"/>
      </items>
    </pivotField>
    <pivotField dataField="1" numFmtId="40" showAll="0"/>
    <pivotField axis="axisCol" showAll="0">
      <items count="4">
        <item x="0"/>
        <item x="1"/>
        <item x="2"/>
        <item t="default"/>
      </items>
    </pivotField>
  </pivotFields>
  <rowFields count="2">
    <field x="0"/>
    <field x="1"/>
  </rowFields>
  <rowItems count="17">
    <i>
      <x v="3"/>
    </i>
    <i r="1">
      <x/>
    </i>
    <i r="1">
      <x v="1"/>
    </i>
    <i r="1">
      <x v="2"/>
    </i>
    <i>
      <x v="4"/>
    </i>
    <i r="1">
      <x v="3"/>
    </i>
    <i r="1">
      <x v="5"/>
    </i>
    <i>
      <x v="5"/>
    </i>
    <i r="1">
      <x v="2"/>
    </i>
    <i r="1">
      <x v="4"/>
    </i>
    <i>
      <x v="6"/>
    </i>
    <i r="1">
      <x v="3"/>
    </i>
    <i>
      <x v="7"/>
    </i>
    <i r="1">
      <x/>
    </i>
    <i>
      <x v="9"/>
    </i>
    <i r="1">
      <x v="3"/>
    </i>
    <i t="grand">
      <x/>
    </i>
  </rowItems>
  <colFields count="1">
    <field x="3"/>
  </colFields>
  <colItems count="4">
    <i>
      <x/>
    </i>
    <i>
      <x v="1"/>
    </i>
    <i>
      <x v="2"/>
    </i>
    <i t="grand">
      <x/>
    </i>
  </colItems>
  <dataFields count="1">
    <dataField name="Сведения" fld="2" baseField="0" baseItem="3" numFmtId="168"/>
  </dataFields>
  <formats count="8">
    <format dxfId="57">
      <pivotArea type="origin" dataOnly="0" labelOnly="1" outline="0" fieldPosition="0"/>
    </format>
    <format dxfId="56">
      <pivotArea type="origin" dataOnly="0" labelOnly="1" outline="0" fieldPosition="0"/>
    </format>
    <format dxfId="55">
      <pivotArea dataOnly="0" labelOnly="1" grandCol="1" outline="0" fieldPosition="0"/>
    </format>
    <format dxfId="54">
      <pivotArea type="origin" dataOnly="0" labelOnly="1" outline="0" fieldPosition="0"/>
    </format>
    <format dxfId="53">
      <pivotArea type="origin" dataOnly="0" labelOnly="1" outline="0" fieldPosition="0"/>
    </format>
    <format dxfId="52">
      <pivotArea type="origin" dataOnly="0" labelOnly="1" outline="0" fieldPosition="0"/>
    </format>
    <format dxfId="51">
      <pivotArea dataOnly="0" labelOnly="1" grandCol="1" outline="0" fieldPosition="0"/>
    </format>
    <format dxfId="50">
      <pivotArea outline="0" fieldPosition="0">
        <references count="1">
          <reference field="4294967294" count="1">
            <x v="0"/>
          </reference>
        </references>
      </pivotArea>
    </format>
  </formats>
  <pivotTableStyleInfo name="Сводка за месяц" showRowHeaders="1" showColHeaders="1" showRowStripes="1" showColStripes="0" showLastColumn="1"/>
  <extLst>
    <ext xmlns:x14="http://schemas.microsoft.com/office/spreadsheetml/2009/9/main" uri="{962EF5D1-5CA2-4c93-8EF4-DBF5C05439D2}">
      <x14:pivotTableDefinition xmlns:xm="http://schemas.microsoft.com/office/excel/2006/main" altTextSummary="Эта сводная таблица содержит сводку по наличным расходам за каждый месяц для каждого счета."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AccountSummaryPivotTable" cacheId="0" applyNumberFormats="0" applyBorderFormats="0" applyFontFormats="0" applyPatternFormats="0" applyAlignmentFormats="0" applyWidthHeightFormats="1" dataCaption="Значения" updatedVersion="8" minRefreshableVersion="3" preserveFormatting="0" itemPrintTitles="1" createdVersion="4" indent="0" outline="1" outlineData="1" multipleFieldFilters="0" chartFormat="18">
  <location ref="B3:F11" firstHeaderRow="1" firstDataRow="2" firstDataCol="1"/>
  <pivotFields count="4">
    <pivotField axis="axisRow" numFmtId="14" showAll="0">
      <items count="15">
        <item x="0"/>
        <item x="1"/>
        <item x="2"/>
        <item x="3"/>
        <item x="4"/>
        <item x="5"/>
        <item x="6"/>
        <item x="7"/>
        <item x="8"/>
        <item x="9"/>
        <item x="10"/>
        <item x="11"/>
        <item x="12"/>
        <item x="13"/>
        <item t="default"/>
      </items>
    </pivotField>
    <pivotField showAll="0">
      <items count="7">
        <item x="1"/>
        <item x="2"/>
        <item x="3"/>
        <item x="5"/>
        <item x="0"/>
        <item x="4"/>
        <item t="default"/>
      </items>
    </pivotField>
    <pivotField dataField="1" showAll="0"/>
    <pivotField axis="axisCol" showAll="0">
      <items count="4">
        <item x="0"/>
        <item x="1"/>
        <item x="2"/>
        <item t="default"/>
      </items>
    </pivotField>
  </pivotFields>
  <rowFields count="1">
    <field x="0"/>
  </rowFields>
  <rowItems count="7">
    <i>
      <x v="3"/>
    </i>
    <i>
      <x v="4"/>
    </i>
    <i>
      <x v="5"/>
    </i>
    <i>
      <x v="6"/>
    </i>
    <i>
      <x v="7"/>
    </i>
    <i>
      <x v="9"/>
    </i>
    <i t="grand">
      <x/>
    </i>
  </rowItems>
  <colFields count="1">
    <field x="3"/>
  </colFields>
  <colItems count="4">
    <i>
      <x/>
    </i>
    <i>
      <x v="1"/>
    </i>
    <i>
      <x v="2"/>
    </i>
    <i t="grand">
      <x/>
    </i>
  </colItems>
  <dataFields count="1">
    <dataField name="Сумма по полю Сумма" fld="2" baseField="0" baseItem="5" numFmtId="168"/>
  </dataFields>
  <chartFormats count="3">
    <chartFormat chart="17" format="6" series="1">
      <pivotArea type="data" outline="0" fieldPosition="0">
        <references count="2">
          <reference field="4294967294" count="1" selected="0">
            <x v="0"/>
          </reference>
          <reference field="3" count="1" selected="0">
            <x v="2"/>
          </reference>
        </references>
      </pivotArea>
    </chartFormat>
    <chartFormat chart="17" format="7" series="1">
      <pivotArea type="data" outline="0" fieldPosition="0">
        <references count="2">
          <reference field="4294967294" count="1" selected="0">
            <x v="0"/>
          </reference>
          <reference field="3" count="1" selected="0">
            <x v="0"/>
          </reference>
        </references>
      </pivotArea>
    </chartFormat>
    <chartFormat chart="17" format="8" series="1">
      <pivotArea type="data" outline="0" fieldPosition="0">
        <references count="2">
          <reference field="4294967294" count="1" selected="0">
            <x v="0"/>
          </reference>
          <reference field="3" count="1" selected="0">
            <x v="1"/>
          </reference>
        </references>
      </pivotArea>
    </chartFormat>
  </chartFormats>
  <pivotTableStyleInfo name="Данные сводной таблицы &quot;Сводка за месяц&quot;" showRowHeaders="1" showColHeaders="1" showRowStripes="0" showColStripes="0" showLastColumn="1"/>
  <extLst>
    <ext xmlns:x14="http://schemas.microsoft.com/office/spreadsheetml/2009/9/main" uri="{962EF5D1-5CA2-4c93-8EF4-DBF5C05439D2}">
      <x14:pivotTableDefinition xmlns:xm="http://schemas.microsoft.com/office/excel/2006/main" altTextSummary="Эта сводная таблица является источником данных для сводной диаграммы &quot;Сводка по счетам&quot; на листе &quot;Сводка за месяц&quot;." hideValuesRow="1"/>
    </ext>
    <ext xmlns:xpdl="http://schemas.microsoft.com/office/spreadsheetml/2016/pivotdefaultlayout" uri="{747A6164-185A-40DC-8AA5-F01512510D54}">
      <xpdl:pivotTableDefinition16/>
    </ext>
  </extLst>
</pivotTableDefinition>
</file>

<file path=xl/slicerCaches/slicerCache1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Описание" xr10:uid="{FC98A274-62CC-4FEC-B9DF-D85295F912CD}" sourceName="Описание">
  <pivotTables>
    <pivotTable tabId="3" name="AccountSummaryPivotTable"/>
  </pivotTables>
  <data>
    <tabular pivotCacheId="2">
      <items count="6">
        <i x="1" s="1"/>
        <i x="2" s="1"/>
        <i x="3" s="1"/>
        <i x="5" s="1"/>
        <i x="0" s="1"/>
        <i x="4" s="1"/>
      </items>
    </tabular>
  </data>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Счет" xr10:uid="{DC8C83F7-E99E-4F21-8BFD-3A00A21164CF}" sourceName="Счет">
  <pivotTables>
    <pivotTable tabId="3" name="AccountSummaryPivotTable"/>
  </pivotTables>
  <data>
    <tabular pivotCacheId="2">
      <items count="3">
        <i x="2" s="1"/>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описание21" xr10:uid="{00000000-0013-0000-FFFF-FFFF03000000}" sourceName="Описание">
  <extLst>
    <x:ext xmlns:x15="http://schemas.microsoft.com/office/spreadsheetml/2010/11/main" uri="{2F2917AC-EB37-4324-AD4E-5DD8C200BD13}">
      <x15:tableSlicerCache tableId="3" column="2"/>
    </x:ext>
  </extLst>
</slicerCacheDefinition>
</file>

<file path=xl/slicerCaches/slicerCache4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Срез_счет11" xr10:uid="{00000000-0013-0000-FFFF-FFFF04000000}" sourceName="Счет">
  <extLst>
    <x:ext xmlns:x15="http://schemas.microsoft.com/office/spreadsheetml/2010/11/main" uri="{2F2917AC-EB37-4324-AD4E-5DD8C200BD13}">
      <x15:tableSlicerCache tableId="3" column="4"/>
    </x:ext>
  </extLst>
</slicerCacheDefinition>
</file>

<file path=xl/slicers/slicer1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Описание 2" xr10:uid="{00000000-0014-0000-FFFF-FFFF01000000}" cache="Срез_описание21" caption="Описание" style="Журнал учета денежных средств" rowHeight="209550"/>
  <slicer name="Счет 2" xr10:uid="{00000000-0014-0000-FFFF-FFFF02000000}" cache="Срез_счет11" caption="Счет" style="Журнал учета денежных средств"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Описание 1" xr10:uid="{844E8D84-AE19-41D2-AC12-E8505A19CB5F}" cache="Срез_Описание" caption="Описание" style="Журнал учета денежных средств" rowHeight="241300"/>
  <slicer name="Счет 1" xr10:uid="{D9517CE6-77C9-4D4D-A02F-61F5042A76A1}" cache="Срез_Счет" caption="Счет" style="Журнал учета денежных средств" rowHeight="24130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CashSummaryTable" displayName="СводнаяТаблицаПоНаличным" ref="D4:G8" totalsRowCount="1" headerRowDxfId="60" dataDxfId="59" totalsRowDxfId="58">
  <tableColumns count="4">
    <tableColumn id="1" xr3:uid="{00000000-0010-0000-0000-000001000000}" name="Счет" totalsRowLabel=" Итог " dataDxfId="10" totalsRowDxfId="9"/>
    <tableColumn id="3" xr3:uid="{00000000-0010-0000-0000-000003000000}" name="Начальная сумма наличными" totalsRowFunction="sum" dataDxfId="8" totalsRowDxfId="7" dataCellStyle="Денежный"/>
    <tableColumn id="2" xr3:uid="{00000000-0010-0000-0000-000002000000}" name="Итого расходы" totalsRowFunction="sum" dataDxfId="6" totalsRowDxfId="5" dataCellStyle="Денежный">
      <calculatedColumnFormula>SUMIF(РасходыНаличными[Счет],"=" &amp;СводнаяТаблицаПоНаличным[[#This Row],[Счет]],РасходыНаличными[Сумма])</calculatedColumnFormula>
    </tableColumn>
    <tableColumn id="4" xr3:uid="{00000000-0010-0000-0000-000004000000}" name="Остаток наличных денег" totalsRowFunction="sum" dataDxfId="4" totalsRowDxfId="3" dataCellStyle="Денежный">
      <calculatedColumnFormula>СводнаяТаблицаПоНаличным[[#This Row],[Начальная сумма наличными]]-СводнаяТаблицаПоНаличным[[#This Row],[Итого расходы]]</calculatedColumnFormula>
    </tableColumn>
  </tableColumns>
  <tableStyleInfo name="СводнаяТаблицаПоНаличным" showFirstColumn="0" showLastColumn="0" showRowStripes="0" showColumnStripes="1"/>
  <extLst>
    <ext xmlns:x14="http://schemas.microsoft.com/office/spreadsheetml/2009/9/main" uri="{504A1905-F514-4f6f-8877-14C23A59335A}">
      <x14:table altTextSummary="Укажите в этой таблице тип счета и начальную наличную сумму. Общая затраченная и оставшаяся суммы рассчитываются автоматически."/>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РасходыНаличными" displayName="РасходыНаличными" ref="B4:E16" headerRowDxfId="17" dataDxfId="16">
  <autoFilter ref="B4:E16" xr:uid="{00000000-0009-0000-0100-000003000000}"/>
  <tableColumns count="4">
    <tableColumn id="1" xr3:uid="{00000000-0010-0000-0100-000001000000}" name="Дата" totalsRowLabel="Итог" dataDxfId="15"/>
    <tableColumn id="2" xr3:uid="{00000000-0010-0000-0100-000002000000}" name="Описание" dataDxfId="14"/>
    <tableColumn id="3" xr3:uid="{00000000-0010-0000-0100-000003000000}" name="Сумма" totalsRowFunction="sum" dataDxfId="12" totalsRowDxfId="13" dataCellStyle="Денежный"/>
    <tableColumn id="4" xr3:uid="{00000000-0010-0000-0100-000004000000}" name="Счет" dataDxfId="11"/>
  </tableColumns>
  <tableStyleInfo name="Таблица &quot;Наличные расходы&quot;" showFirstColumn="0" showLastColumn="0" showRowStripes="1" showColumnStripes="1"/>
  <extLst>
    <ext xmlns:x14="http://schemas.microsoft.com/office/spreadsheetml/2009/9/main" uri="{504A1905-F514-4f6f-8877-14C23A59335A}">
      <x14:table altTextSummary="Введите в этой таблице дату, описание и затраченную сумму. Выберите тип счета."/>
    </ext>
  </extLst>
</table>
</file>

<file path=xl/theme/theme11.xml><?xml version="1.0" encoding="utf-8"?>
<a:theme xmlns:a="http://schemas.openxmlformats.org/drawingml/2006/main" name="Office Theme">
  <a:themeElements>
    <a:clrScheme name="Money Tracker">
      <a:dk1>
        <a:sysClr val="windowText" lastClr="000000"/>
      </a:dk1>
      <a:lt1>
        <a:sysClr val="window" lastClr="FFFFFF"/>
      </a:lt1>
      <a:dk2>
        <a:srgbClr val="404041"/>
      </a:dk2>
      <a:lt2>
        <a:srgbClr val="FFFF99"/>
      </a:lt2>
      <a:accent1>
        <a:srgbClr val="B5D67E"/>
      </a:accent1>
      <a:accent2>
        <a:srgbClr val="6DCEF5"/>
      </a:accent2>
      <a:accent3>
        <a:srgbClr val="FCEE1E"/>
      </a:accent3>
      <a:accent4>
        <a:srgbClr val="FAAF4E"/>
      </a:accent4>
      <a:accent5>
        <a:srgbClr val="31859B"/>
      </a:accent5>
      <a:accent6>
        <a:srgbClr val="DB7713"/>
      </a:accent6>
      <a:hlink>
        <a:srgbClr val="4BACC6"/>
      </a:hlink>
      <a:folHlink>
        <a:srgbClr val="E36C09"/>
      </a:folHlink>
    </a:clrScheme>
    <a:fontScheme name="Personal Money Tracker">
      <a:majorFont>
        <a:latin typeface="Times New Roman"/>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13.xml" Id="rId2" /><Relationship Type="http://schemas.openxmlformats.org/officeDocument/2006/relationships/printerSettings" Target="/xl/printerSettings/printerSettings13.bin" Id="rId1" /></Relationships>
</file>

<file path=xl/worksheets/_rels/sheet22.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 Type="http://schemas.microsoft.com/office/2007/relationships/slicer" Target="/xl/slicers/slicer12.xml" Id="rId4" /></Relationships>
</file>

<file path=xl/worksheets/_rels/sheet31.xml.rels>&#65279;<?xml version="1.0" encoding="utf-8"?><Relationships xmlns="http://schemas.openxmlformats.org/package/2006/relationships"><Relationship Type="http://schemas.openxmlformats.org/officeDocument/2006/relationships/drawing" Target="/xl/drawings/drawing31.xml" Id="rId3" /><Relationship Type="http://schemas.openxmlformats.org/officeDocument/2006/relationships/printerSettings" Target="/xl/printerSettings/printerSettings31.bin" Id="rId2" /><Relationship Type="http://schemas.openxmlformats.org/officeDocument/2006/relationships/pivotTable" Target="/xl/pivotTables/pivotTable1.xml" Id="rId1" /><Relationship Type="http://schemas.microsoft.com/office/2007/relationships/slicer" Target="/xl/slicers/slicer2.xml" Id="rId4" /></Relationships>
</file>

<file path=xl/worksheets/_rels/sheet44.xml.rels>&#65279;<?xml version="1.0" encoding="utf-8"?><Relationships xmlns="http://schemas.openxmlformats.org/package/2006/relationships"><Relationship Type="http://schemas.openxmlformats.org/officeDocument/2006/relationships/printerSettings" Target="/xl/printerSettings/printerSettings44.bin" Id="rId2" /><Relationship Type="http://schemas.openxmlformats.org/officeDocument/2006/relationships/pivotTable" Target="/xl/pivotTables/pivotTable22.xml"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autoPageBreaks="0" fitToPage="1"/>
  </sheetPr>
  <dimension ref="B1:G23"/>
  <sheetViews>
    <sheetView showGridLines="0" tabSelected="1" zoomScaleNormal="100" workbookViewId="0"/>
  </sheetViews>
  <sheetFormatPr defaultRowHeight="30" customHeight="1" x14ac:dyDescent="0.25"/>
  <cols>
    <col min="1" max="1" width="2.28515625" customWidth="1"/>
    <col min="2" max="2" width="15.28515625" customWidth="1"/>
    <col min="3" max="3" width="7.5703125" customWidth="1"/>
    <col min="4" max="4" width="23.140625" customWidth="1"/>
    <col min="5" max="5" width="27" customWidth="1"/>
    <col min="6" max="6" width="26.140625" customWidth="1"/>
    <col min="7" max="7" width="28.42578125" customWidth="1"/>
    <col min="8" max="8" width="5.5703125" customWidth="1"/>
    <col min="9" max="9" width="14.85546875" bestFit="1" customWidth="1"/>
    <col min="10" max="10" width="16.28515625" bestFit="1" customWidth="1"/>
    <col min="11" max="12" width="12.7109375" customWidth="1"/>
  </cols>
  <sheetData>
    <row r="1" spans="2:7" ht="18.75" customHeight="1" x14ac:dyDescent="0.25">
      <c r="B1" s="28" t="s">
        <v>0</v>
      </c>
      <c r="C1" s="28"/>
      <c r="D1" s="28"/>
      <c r="E1" s="28"/>
      <c r="F1" s="28"/>
    </row>
    <row r="2" spans="2:7" ht="18.75" customHeight="1" x14ac:dyDescent="0.25">
      <c r="B2" s="29"/>
      <c r="C2" s="29"/>
      <c r="D2" s="29"/>
      <c r="E2" s="29"/>
      <c r="F2" s="29"/>
      <c r="G2" s="9" t="s">
        <v>10</v>
      </c>
    </row>
    <row r="3" spans="2:7" ht="50.1" customHeight="1" x14ac:dyDescent="0.35">
      <c r="B3" s="32"/>
      <c r="C3" s="32"/>
      <c r="D3" s="25" t="s">
        <v>3</v>
      </c>
      <c r="E3" s="25"/>
    </row>
    <row r="4" spans="2:7" ht="30" customHeight="1" x14ac:dyDescent="0.25">
      <c r="B4" s="30" t="s">
        <v>1</v>
      </c>
      <c r="D4" s="2" t="s">
        <v>4</v>
      </c>
      <c r="E4" s="3" t="s">
        <v>8</v>
      </c>
      <c r="F4" s="3" t="s">
        <v>9</v>
      </c>
      <c r="G4" s="3" t="s">
        <v>11</v>
      </c>
    </row>
    <row r="5" spans="2:7" ht="30" customHeight="1" x14ac:dyDescent="0.25">
      <c r="B5" s="31"/>
      <c r="D5" s="8" t="s">
        <v>5</v>
      </c>
      <c r="E5" s="37">
        <v>3000</v>
      </c>
      <c r="F5" s="37">
        <f>SUMIF(РасходыНаличными[Счет],"=" &amp;СводнаяТаблицаПоНаличным[[#This Row],[Счет]],РасходыНаличными[Сумма])</f>
        <v>496</v>
      </c>
      <c r="G5" s="37">
        <f>СводнаяТаблицаПоНаличным[[#This Row],[Начальная сумма наличными]]-СводнаяТаблицаПоНаличным[[#This Row],[Итого расходы]]</f>
        <v>2504</v>
      </c>
    </row>
    <row r="6" spans="2:7" ht="30" customHeight="1" x14ac:dyDescent="0.25">
      <c r="B6" s="31"/>
      <c r="D6" s="8" t="s">
        <v>6</v>
      </c>
      <c r="E6" s="37">
        <v>500</v>
      </c>
      <c r="F6" s="37">
        <f>SUMIF(РасходыНаличными[Счет],"=" &amp;СводнаяТаблицаПоНаличным[[#This Row],[Счет]],РасходыНаличными[Сумма])</f>
        <v>450</v>
      </c>
      <c r="G6" s="37">
        <f>СводнаяТаблицаПоНаличным[[#This Row],[Начальная сумма наличными]]-СводнаяТаблицаПоНаличным[[#This Row],[Итого расходы]]</f>
        <v>50</v>
      </c>
    </row>
    <row r="7" spans="2:7" ht="30" customHeight="1" x14ac:dyDescent="0.25">
      <c r="B7" s="31"/>
      <c r="D7" s="8" t="s">
        <v>7</v>
      </c>
      <c r="E7" s="37">
        <v>200</v>
      </c>
      <c r="F7" s="37">
        <f>SUMIF(РасходыНаличными[Счет],"=" &amp;СводнаяТаблицаПоНаличным[[#This Row],[Счет]],РасходыНаличными[Сумма])</f>
        <v>30</v>
      </c>
      <c r="G7" s="37">
        <f>СводнаяТаблицаПоНаличным[[#This Row],[Начальная сумма наличными]]-СводнаяТаблицаПоНаличным[[#This Row],[Итого расходы]]</f>
        <v>170</v>
      </c>
    </row>
    <row r="8" spans="2:7" ht="30" customHeight="1" x14ac:dyDescent="0.25">
      <c r="B8" s="31"/>
      <c r="D8" s="8" t="s">
        <v>45</v>
      </c>
      <c r="E8" s="15">
        <f>SUBTOTAL(109,СводнаяТаблицаПоНаличным[Начальная сумма наличными])</f>
        <v>3700</v>
      </c>
      <c r="F8" s="15">
        <f>SUBTOTAL(109,СводнаяТаблицаПоНаличным[Итого расходы])</f>
        <v>976</v>
      </c>
      <c r="G8" s="15">
        <f>SUBTOTAL(109,СводнаяТаблицаПоНаличным[Остаток наличных денег])</f>
        <v>2724</v>
      </c>
    </row>
    <row r="9" spans="2:7" ht="30" customHeight="1" x14ac:dyDescent="0.25">
      <c r="B9" s="31"/>
    </row>
    <row r="10" spans="2:7" ht="30" customHeight="1" x14ac:dyDescent="0.25">
      <c r="B10" s="31"/>
    </row>
    <row r="11" spans="2:7" ht="30" customHeight="1" x14ac:dyDescent="0.25">
      <c r="B11" s="31"/>
    </row>
    <row r="12" spans="2:7" ht="30" customHeight="1" x14ac:dyDescent="0.25">
      <c r="B12" s="31"/>
    </row>
    <row r="13" spans="2:7" ht="30" customHeight="1" x14ac:dyDescent="0.25">
      <c r="B13" s="31"/>
    </row>
    <row r="14" spans="2:7" ht="30" customHeight="1" x14ac:dyDescent="0.25">
      <c r="B14" s="31"/>
    </row>
    <row r="15" spans="2:7" ht="30" customHeight="1" x14ac:dyDescent="0.25">
      <c r="B15" s="31"/>
    </row>
    <row r="16" spans="2:7" ht="30" customHeight="1" x14ac:dyDescent="0.25">
      <c r="B16" s="31"/>
    </row>
    <row r="17" spans="2:2" ht="30" customHeight="1" x14ac:dyDescent="0.25">
      <c r="B17" s="31"/>
    </row>
    <row r="18" spans="2:2" ht="30" customHeight="1" x14ac:dyDescent="0.25">
      <c r="B18" s="31"/>
    </row>
    <row r="19" spans="2:2" ht="30" customHeight="1" x14ac:dyDescent="0.25">
      <c r="B19" s="31"/>
    </row>
    <row r="20" spans="2:2" ht="30" customHeight="1" x14ac:dyDescent="0.25">
      <c r="B20" s="26" t="s">
        <v>2</v>
      </c>
    </row>
    <row r="21" spans="2:2" ht="30" customHeight="1" x14ac:dyDescent="0.25">
      <c r="B21" s="27"/>
    </row>
    <row r="22" spans="2:2" ht="30" customHeight="1" x14ac:dyDescent="0.25">
      <c r="B22" s="23">
        <f>СводнаяТаблицаПоНаличным[[#Totals],[Остаток наличных денег]]/СводнаяТаблицаПоНаличным[[#Totals],[Начальная сумма наличными]]</f>
        <v>0.73621621621621625</v>
      </c>
    </row>
    <row r="23" spans="2:2" ht="30" customHeight="1" x14ac:dyDescent="0.25">
      <c r="B23" s="24"/>
    </row>
  </sheetData>
  <mergeCells count="6">
    <mergeCell ref="B22:B23"/>
    <mergeCell ref="D3:E3"/>
    <mergeCell ref="B20:B21"/>
    <mergeCell ref="B1:F2"/>
    <mergeCell ref="B4:B19"/>
    <mergeCell ref="B3:C3"/>
  </mergeCells>
  <conditionalFormatting sqref="B22">
    <cfRule type="expression" dxfId="2" priority="7" stopIfTrue="1">
      <formula>$B$22&gt;=0.5</formula>
    </cfRule>
    <cfRule type="expression" dxfId="1" priority="8" stopIfTrue="1">
      <formula>AND($B$22&gt;=0.25,$B$22&lt;0.5)</formula>
    </cfRule>
    <cfRule type="expression" dxfId="0" priority="9" stopIfTrue="1">
      <formula>$B$22&lt;0.25</formula>
    </cfRule>
  </conditionalFormatting>
  <dataValidations count="10">
    <dataValidation allowBlank="1" showInputMessage="1" showErrorMessage="1" prompt="Ведите учет личных денег в этой книге. В ячейке B4 находится диаграмма. В ячейке B22 автоматически рассчитывается оставшийся процент суммы." sqref="A1" xr:uid="{00000000-0002-0000-0000-000000000000}"/>
    <dataValidation allowBlank="1" showInputMessage="1" showErrorMessage="1" prompt="Ссылка для перехода на лист &quot;Наличные расходы&quot;" sqref="G2" xr:uid="{00000000-0002-0000-0000-000001000000}"/>
    <dataValidation allowBlank="1" showInputMessage="1" showErrorMessage="1" prompt="Введите сведения о наличных суммах в приведенной ниже таблице." sqref="D3:E3" xr:uid="{00000000-0002-0000-0000-000002000000}"/>
    <dataValidation allowBlank="1" showInputMessage="1" showErrorMessage="1" prompt="В столбце под этим заголовком укажите тип счета." sqref="D4" xr:uid="{00000000-0002-0000-0000-000003000000}"/>
    <dataValidation allowBlank="1" showInputMessage="1" showErrorMessage="1" prompt="Введите исходную сумму в столбце под этим заголовком." sqref="E4" xr:uid="{00000000-0002-0000-0000-000004000000}"/>
    <dataValidation allowBlank="1" showInputMessage="1" showErrorMessage="1" prompt="В столбце под этим заголовком автоматически вычисляется итоговая сумма расходов." sqref="F4" xr:uid="{00000000-0002-0000-0000-000005000000}"/>
    <dataValidation allowBlank="1" showInputMessage="1" showErrorMessage="1" prompt="Оставшаяся сумма автоматически рассчитывается в столбце под этим заголовком." sqref="G4" xr:uid="{00000000-0002-0000-0000-000006000000}"/>
    <dataValidation allowBlank="1" showInputMessage="1" showErrorMessage="1" prompt="В этой ячейке находится заголовок листа. Введите сведения в таблице &quot;Сводка по наличным деньгам&quot;, начинающейся с ячейки D4 этого листа. Выделите ячейку G2, чтобы перейти на лист &quot;Наличные расходы&quot;." sqref="B1:F2" xr:uid="{00000000-0002-0000-0000-000007000000}"/>
    <dataValidation allowBlank="1" showInputMessage="1" showErrorMessage="1" prompt="В ячейке ниже автоматически вычисляется оставшийся процент суммы." sqref="B20:B21" xr:uid="{00000000-0002-0000-0000-000008000000}"/>
    <dataValidation allowBlank="1" showInputMessage="1" showErrorMessage="1" prompt="В этой ячейке автоматически вычисляется оставшийся процент суммы." sqref="B22:B23" xr:uid="{00000000-0002-0000-0000-000009000000}"/>
  </dataValidations>
  <hyperlinks>
    <hyperlink ref="G2" location="'Расходы наличными'!A1" tooltip="Щелкните, чтобы перейти на лист &quot;Наличные расходы&quot;." display="Расходы наличными &gt;" xr:uid="{00000000-0004-0000-0000-000000000000}"/>
  </hyperlinks>
  <printOptions horizontalCentered="1"/>
  <pageMargins left="0.7" right="0.7" top="0.75" bottom="0.75" header="0.3" footer="0.3"/>
  <pageSetup paperSize="9" fitToHeight="0" orientation="portrait" r:id="rId1"/>
  <headerFooter differentFirst="1"/>
  <drawing r:id="rId2"/>
  <tableParts count="1">
    <tablePart r:id="rId3"/>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autoPageBreaks="0" fitToPage="1"/>
  </sheetPr>
  <dimension ref="B1:G16"/>
  <sheetViews>
    <sheetView showGridLines="0" zoomScaleNormal="100" workbookViewId="0"/>
  </sheetViews>
  <sheetFormatPr defaultRowHeight="30" customHeight="1" x14ac:dyDescent="0.25"/>
  <cols>
    <col min="1" max="1" width="2.28515625" customWidth="1"/>
    <col min="2" max="2" width="23" customWidth="1"/>
    <col min="3" max="3" width="35.42578125" customWidth="1"/>
    <col min="4" max="4" width="23.7109375" customWidth="1"/>
    <col min="5" max="6" width="31.28515625" customWidth="1"/>
    <col min="7" max="7" width="14" customWidth="1"/>
    <col min="8" max="8" width="5.5703125" customWidth="1"/>
    <col min="9" max="9" width="14.85546875" bestFit="1" customWidth="1"/>
    <col min="10" max="10" width="16.28515625" bestFit="1" customWidth="1"/>
    <col min="11" max="12" width="12.7109375" customWidth="1"/>
  </cols>
  <sheetData>
    <row r="1" spans="2:7" ht="18.75" customHeight="1" x14ac:dyDescent="0.25">
      <c r="B1" s="28" t="s">
        <v>0</v>
      </c>
      <c r="C1" s="28"/>
      <c r="D1" s="28"/>
      <c r="E1" s="10"/>
    </row>
    <row r="2" spans="2:7" ht="18.75" customHeight="1" x14ac:dyDescent="0.25">
      <c r="B2" s="29"/>
      <c r="C2" s="29"/>
      <c r="D2" s="29"/>
      <c r="E2" s="11" t="s">
        <v>22</v>
      </c>
      <c r="F2" s="9" t="s">
        <v>24</v>
      </c>
    </row>
    <row r="3" spans="2:7" ht="50.1" customHeight="1" x14ac:dyDescent="0.35">
      <c r="B3" s="25" t="s">
        <v>12</v>
      </c>
      <c r="C3" s="25"/>
    </row>
    <row r="4" spans="2:7" ht="30" customHeight="1" x14ac:dyDescent="0.25">
      <c r="B4" s="6" t="s">
        <v>13</v>
      </c>
      <c r="C4" s="6" t="s">
        <v>14</v>
      </c>
      <c r="D4" s="4" t="s">
        <v>21</v>
      </c>
      <c r="E4" s="6" t="s">
        <v>4</v>
      </c>
      <c r="F4" s="33" t="s">
        <v>25</v>
      </c>
      <c r="G4" s="33"/>
    </row>
    <row r="5" spans="2:7" ht="30" customHeight="1" x14ac:dyDescent="0.25">
      <c r="B5" s="5">
        <f ca="1">TODAY()+105</f>
        <v>45013</v>
      </c>
      <c r="C5" s="7" t="s">
        <v>15</v>
      </c>
      <c r="D5" s="14">
        <v>40</v>
      </c>
      <c r="E5" s="7" t="s">
        <v>5</v>
      </c>
      <c r="F5" s="33"/>
      <c r="G5" s="33"/>
    </row>
    <row r="6" spans="2:7" ht="30" customHeight="1" x14ac:dyDescent="0.25">
      <c r="B6" s="5">
        <f ca="1">TODAY()+106</f>
        <v>45014</v>
      </c>
      <c r="C6" s="7" t="s">
        <v>16</v>
      </c>
      <c r="D6" s="14">
        <v>5</v>
      </c>
      <c r="E6" s="7" t="s">
        <v>5</v>
      </c>
      <c r="F6" s="33"/>
      <c r="G6" s="33"/>
    </row>
    <row r="7" spans="2:7" ht="30" customHeight="1" x14ac:dyDescent="0.25">
      <c r="B7" s="5">
        <f ca="1">TODAY()+107</f>
        <v>45015</v>
      </c>
      <c r="C7" s="7" t="s">
        <v>17</v>
      </c>
      <c r="D7" s="14">
        <v>230</v>
      </c>
      <c r="E7" s="7" t="s">
        <v>6</v>
      </c>
      <c r="F7" s="33"/>
      <c r="G7" s="33"/>
    </row>
    <row r="8" spans="2:7" ht="30" customHeight="1" x14ac:dyDescent="0.25">
      <c r="B8" s="5">
        <f ca="1">TODAY()+135</f>
        <v>45043</v>
      </c>
      <c r="C8" s="7" t="s">
        <v>18</v>
      </c>
      <c r="D8" s="14">
        <v>70</v>
      </c>
      <c r="E8" s="7" t="s">
        <v>5</v>
      </c>
      <c r="F8" s="33" t="s">
        <v>26</v>
      </c>
      <c r="G8" s="33"/>
    </row>
    <row r="9" spans="2:7" ht="30" customHeight="1" x14ac:dyDescent="0.25">
      <c r="B9" s="5">
        <f ca="1">TODAY()+139</f>
        <v>45047</v>
      </c>
      <c r="C9" s="7" t="s">
        <v>19</v>
      </c>
      <c r="D9" s="14">
        <v>53</v>
      </c>
      <c r="E9" s="7" t="s">
        <v>5</v>
      </c>
      <c r="F9" s="33"/>
      <c r="G9" s="33"/>
    </row>
    <row r="10" spans="2:7" ht="30" customHeight="1" x14ac:dyDescent="0.25">
      <c r="B10" s="5">
        <f ca="1">TODAY()+162</f>
        <v>45070</v>
      </c>
      <c r="C10" s="7" t="s">
        <v>20</v>
      </c>
      <c r="D10" s="14">
        <v>100</v>
      </c>
      <c r="E10" s="7" t="s">
        <v>6</v>
      </c>
      <c r="F10" s="33"/>
      <c r="G10" s="33"/>
    </row>
    <row r="11" spans="2:7" ht="30" customHeight="1" x14ac:dyDescent="0.25">
      <c r="B11" s="5">
        <f ca="1">TODAY()+167</f>
        <v>45075</v>
      </c>
      <c r="C11" s="7" t="s">
        <v>17</v>
      </c>
      <c r="D11" s="14">
        <v>230</v>
      </c>
      <c r="E11" s="7" t="s">
        <v>5</v>
      </c>
      <c r="F11" s="33"/>
      <c r="G11" s="33"/>
    </row>
    <row r="12" spans="2:7" ht="30" customHeight="1" x14ac:dyDescent="0.25">
      <c r="B12" s="5">
        <f ca="1">TODAY()+198</f>
        <v>45106</v>
      </c>
      <c r="C12" s="7" t="s">
        <v>18</v>
      </c>
      <c r="D12" s="14">
        <v>70</v>
      </c>
      <c r="E12" s="7" t="s">
        <v>6</v>
      </c>
      <c r="F12" s="33"/>
      <c r="G12" s="33"/>
    </row>
    <row r="13" spans="2:7" ht="30" customHeight="1" x14ac:dyDescent="0.25">
      <c r="B13" s="5">
        <f ca="1">TODAY()+212</f>
        <v>45120</v>
      </c>
      <c r="C13" s="7" t="s">
        <v>15</v>
      </c>
      <c r="D13" s="14">
        <v>30</v>
      </c>
      <c r="E13" s="7" t="s">
        <v>5</v>
      </c>
      <c r="F13" s="33"/>
      <c r="G13" s="33"/>
    </row>
    <row r="14" spans="2:7" ht="30" customHeight="1" x14ac:dyDescent="0.25">
      <c r="B14" s="5">
        <f ca="1">TODAY()+225</f>
        <v>45133</v>
      </c>
      <c r="C14" s="7" t="s">
        <v>15</v>
      </c>
      <c r="D14" s="14">
        <v>50</v>
      </c>
      <c r="E14" s="7" t="s">
        <v>6</v>
      </c>
      <c r="F14" s="33"/>
      <c r="G14" s="33"/>
    </row>
    <row r="15" spans="2:7" ht="30" customHeight="1" x14ac:dyDescent="0.25">
      <c r="B15" s="5">
        <f ca="1">TODAY()+232</f>
        <v>45140</v>
      </c>
      <c r="C15" s="7" t="s">
        <v>15</v>
      </c>
      <c r="D15" s="14">
        <v>30</v>
      </c>
      <c r="E15" s="7" t="s">
        <v>7</v>
      </c>
      <c r="F15" s="33"/>
      <c r="G15" s="33"/>
    </row>
    <row r="16" spans="2:7" ht="30" customHeight="1" x14ac:dyDescent="0.25">
      <c r="B16" s="5">
        <f ca="1">TODAY()+283</f>
        <v>45191</v>
      </c>
      <c r="C16" s="7" t="s">
        <v>18</v>
      </c>
      <c r="D16" s="14">
        <v>68</v>
      </c>
      <c r="E16" s="7" t="s">
        <v>5</v>
      </c>
    </row>
  </sheetData>
  <mergeCells count="4">
    <mergeCell ref="B1:D2"/>
    <mergeCell ref="B3:C3"/>
    <mergeCell ref="F8:G15"/>
    <mergeCell ref="F4:G7"/>
  </mergeCells>
  <dataValidations count="10">
    <dataValidation type="list" errorStyle="warning" allowBlank="1" showInputMessage="1" showErrorMessage="1" error="Выберите тип счета из списка. Нажмите кнопку ОТМЕНА, а затем нажмите клавиши ALT+СТРЕЛКА ВНИЗ для выбора дополнительных параметров, используйте клавиши СТРЕЛКА ВНИЗ и ВВОД для выбора нужного варианта." sqref="E5:E16" xr:uid="{00000000-0002-0000-0100-000000000000}">
      <formula1>СписокСчетов</formula1>
    </dataValidation>
    <dataValidation allowBlank="1" showInputMessage="1" showErrorMessage="1" prompt="Составьте на этом листе список затраченных наличных сумм. Введите сведения в таблице &quot;Наличные расходы&quot;. Выберите ячейку E2, чтобы перейти на лист &quot;Сводка по наличным деньгам&quot;, и ячейку F2, чтобы перейти на лист &quot;Сводка за месяц&quot;." sqref="A1" xr:uid="{00000000-0002-0000-0100-000001000000}"/>
    <dataValidation allowBlank="1" showInputMessage="1" showErrorMessage="1" prompt="В этой ячейке указывается заголовок листа." sqref="B1" xr:uid="{00000000-0002-0000-0100-000002000000}"/>
    <dataValidation allowBlank="1" showInputMessage="1" showErrorMessage="1" prompt="Ссылка для перехода на лист &quot;Сводка по наличным деньгам&quot;" sqref="E2" xr:uid="{00000000-0002-0000-0100-000003000000}"/>
    <dataValidation allowBlank="1" showInputMessage="1" showErrorMessage="1" prompt="Ссылка для перехода на лист &quot;Сводка за месяц&quot;" sqref="F2" xr:uid="{00000000-0002-0000-0100-000004000000}"/>
    <dataValidation allowBlank="1" showInputMessage="1" showErrorMessage="1" prompt="Введите сведения в приведенной ниже таблице. Срезы для фильтрации данных таблицы по счету и описанию находится в ячейках F4 и F8." sqref="B3:C3" xr:uid="{00000000-0002-0000-0100-000005000000}"/>
    <dataValidation allowBlank="1" showInputMessage="1" showErrorMessage="1" prompt="В столбце под этим заголовком введите дату. Для поиска конкретных записей используйте фильтры в заголовках столбцов." sqref="B4" xr:uid="{00000000-0002-0000-0100-000006000000}"/>
    <dataValidation allowBlank="1" showInputMessage="1" showErrorMessage="1" prompt="В столбце под этим заголовком введите описание." sqref="C4" xr:uid="{00000000-0002-0000-0100-000007000000}"/>
    <dataValidation allowBlank="1" showInputMessage="1" showErrorMessage="1" prompt="В столбце под этим заголовком введите сумму." sqref="D4" xr:uid="{00000000-0002-0000-0100-000008000000}"/>
    <dataValidation allowBlank="1" showInputMessage="1" showErrorMessage="1" prompt="В столбце под этим заголовком выберите тип счета. Нажмите клавиши ALT+СТРЕЛКА ВНИЗ, чтобы открыть список, и используйте клавиши СТРЕЛКА ВНИЗ и ВВОД для выбора нужного варианта." sqref="E4" xr:uid="{00000000-0002-0000-0100-000009000000}"/>
  </dataValidations>
  <hyperlinks>
    <hyperlink ref="F2" location="'Сводка за месяц'!A1" tooltip="Щелкните, чтобы перейти на лист &quot;Сводка за месяц&quot;." display="Сводка за месяц &gt;" xr:uid="{00000000-0004-0000-0100-000000000000}"/>
    <hyperlink ref="E2" location="'Сводка по наличным деньгам'!A1" tooltip="Щелкните, чтобы перейти на лист &quot;Сводка по наличным деньгам&quot;." display="&lt; Сводка по наличным деньгам" xr:uid="{00000000-0004-0000-0100-000001000000}"/>
  </hyperlinks>
  <printOptions horizontalCentered="1"/>
  <pageMargins left="0.7" right="0.7" top="0.75" bottom="0.75" header="0.3" footer="0.3"/>
  <pageSetup paperSize="9" fitToHeight="0" orientation="portrait" r:id="rId1"/>
  <headerFooter differentFirst="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fitToPage="1"/>
  </sheetPr>
  <dimension ref="B1:G48"/>
  <sheetViews>
    <sheetView showGridLines="0" zoomScaleNormal="100" workbookViewId="0"/>
  </sheetViews>
  <sheetFormatPr defaultRowHeight="30" customHeight="1" x14ac:dyDescent="0.25"/>
  <cols>
    <col min="1" max="1" width="2.28515625" customWidth="1"/>
    <col min="2" max="2" width="36.42578125" customWidth="1"/>
    <col min="3" max="5" width="20.28515625" customWidth="1"/>
    <col min="6" max="6" width="23.42578125" customWidth="1"/>
    <col min="7" max="7" width="4.28515625" customWidth="1"/>
  </cols>
  <sheetData>
    <row r="1" spans="2:7" ht="18.75" customHeight="1" x14ac:dyDescent="0.25">
      <c r="B1" s="28" t="s">
        <v>27</v>
      </c>
      <c r="C1" s="28"/>
      <c r="D1" s="28"/>
      <c r="E1" s="28"/>
    </row>
    <row r="2" spans="2:7" ht="18.75" customHeight="1" x14ac:dyDescent="0.25">
      <c r="B2" s="29"/>
      <c r="C2" s="29"/>
      <c r="D2" s="29"/>
      <c r="E2" s="29"/>
      <c r="F2" s="9" t="s">
        <v>32</v>
      </c>
    </row>
    <row r="3" spans="2:7" ht="35.450000000000003" customHeight="1" x14ac:dyDescent="0.25">
      <c r="B3" s="35" t="s">
        <v>28</v>
      </c>
      <c r="C3" s="35"/>
      <c r="D3" s="35"/>
      <c r="E3" s="35"/>
      <c r="F3" s="35"/>
    </row>
    <row r="4" spans="2:7" ht="27.6" customHeight="1" x14ac:dyDescent="0.35">
      <c r="B4" s="25" t="s">
        <v>29</v>
      </c>
      <c r="C4" s="25"/>
      <c r="D4" s="25"/>
      <c r="E4" s="25"/>
      <c r="F4" s="25"/>
      <c r="G4" s="25"/>
    </row>
    <row r="5" spans="2:7" ht="21.75" customHeight="1" x14ac:dyDescent="0.25">
      <c r="B5" s="33" t="s">
        <v>30</v>
      </c>
      <c r="C5" s="33"/>
      <c r="D5" s="33"/>
      <c r="E5" s="33"/>
      <c r="F5" s="33" t="s">
        <v>33</v>
      </c>
      <c r="G5" s="33"/>
    </row>
    <row r="6" spans="2:7" ht="21.75" customHeight="1" x14ac:dyDescent="0.25">
      <c r="B6" s="33"/>
      <c r="C6" s="33"/>
      <c r="D6" s="33"/>
      <c r="E6" s="33"/>
      <c r="F6" s="33"/>
      <c r="G6" s="33"/>
    </row>
    <row r="7" spans="2:7" ht="21.75" customHeight="1" x14ac:dyDescent="0.25">
      <c r="B7" s="33"/>
      <c r="C7" s="33"/>
      <c r="D7" s="33"/>
      <c r="E7" s="33"/>
      <c r="F7" s="33"/>
      <c r="G7" s="33"/>
    </row>
    <row r="8" spans="2:7" ht="21.75" customHeight="1" x14ac:dyDescent="0.25">
      <c r="B8" s="33"/>
      <c r="C8" s="33"/>
      <c r="D8" s="33"/>
      <c r="E8" s="33"/>
      <c r="F8" s="33"/>
      <c r="G8" s="33"/>
    </row>
    <row r="9" spans="2:7" ht="21.75" customHeight="1" x14ac:dyDescent="0.25">
      <c r="B9" s="33"/>
      <c r="C9" s="33"/>
      <c r="D9" s="33"/>
      <c r="E9" s="33"/>
      <c r="F9" s="33"/>
      <c r="G9" s="33"/>
    </row>
    <row r="10" spans="2:7" ht="21.75" customHeight="1" x14ac:dyDescent="0.25">
      <c r="B10" s="33"/>
      <c r="C10" s="33"/>
      <c r="D10" s="33"/>
      <c r="E10" s="33"/>
      <c r="F10" s="33" t="s">
        <v>34</v>
      </c>
      <c r="G10" s="33"/>
    </row>
    <row r="11" spans="2:7" ht="21.75" customHeight="1" x14ac:dyDescent="0.25">
      <c r="B11" s="33"/>
      <c r="C11" s="33"/>
      <c r="D11" s="33"/>
      <c r="E11" s="33"/>
      <c r="F11" s="33"/>
      <c r="G11" s="33"/>
    </row>
    <row r="12" spans="2:7" ht="21.75" customHeight="1" x14ac:dyDescent="0.25">
      <c r="B12" s="33"/>
      <c r="C12" s="33"/>
      <c r="D12" s="33"/>
      <c r="E12" s="33"/>
      <c r="F12" s="33"/>
      <c r="G12" s="33"/>
    </row>
    <row r="13" spans="2:7" ht="21.75" customHeight="1" x14ac:dyDescent="0.25">
      <c r="B13" s="33"/>
      <c r="C13" s="33"/>
      <c r="D13" s="33"/>
      <c r="E13" s="33"/>
      <c r="F13" s="33"/>
      <c r="G13" s="33"/>
    </row>
    <row r="14" spans="2:7" ht="21.75" customHeight="1" x14ac:dyDescent="0.25">
      <c r="B14" s="33"/>
      <c r="C14" s="33"/>
      <c r="D14" s="33"/>
      <c r="E14" s="33"/>
      <c r="F14" s="33"/>
      <c r="G14" s="33"/>
    </row>
    <row r="15" spans="2:7" ht="21.75" customHeight="1" x14ac:dyDescent="0.25">
      <c r="B15" s="33"/>
      <c r="C15" s="33"/>
      <c r="D15" s="33"/>
      <c r="E15" s="33"/>
      <c r="F15" s="33"/>
      <c r="G15" s="33"/>
    </row>
    <row r="16" spans="2:7" ht="21.75" customHeight="1" x14ac:dyDescent="0.25">
      <c r="B16" s="33"/>
      <c r="C16" s="33"/>
      <c r="D16" s="33"/>
      <c r="E16" s="33"/>
      <c r="F16" s="33"/>
      <c r="G16" s="33"/>
    </row>
    <row r="17" spans="2:7" ht="21.75" customHeight="1" x14ac:dyDescent="0.25">
      <c r="B17" s="33"/>
      <c r="C17" s="33"/>
      <c r="D17" s="33"/>
      <c r="E17" s="33"/>
      <c r="F17" s="33"/>
      <c r="G17" s="33"/>
    </row>
    <row r="18" spans="2:7" ht="41.25" customHeight="1" x14ac:dyDescent="0.25">
      <c r="B18" s="34" t="s">
        <v>31</v>
      </c>
      <c r="C18" s="34"/>
      <c r="D18" s="34"/>
      <c r="E18" s="34"/>
      <c r="F18" s="34"/>
      <c r="G18" s="12"/>
    </row>
    <row r="19" spans="2:7" ht="18.75" x14ac:dyDescent="0.25">
      <c r="B19" s="36" t="s">
        <v>44</v>
      </c>
      <c r="C19" s="19"/>
      <c r="D19" s="19"/>
      <c r="E19" s="19"/>
      <c r="F19" s="19"/>
    </row>
    <row r="20" spans="2:7" ht="15.75" x14ac:dyDescent="0.25">
      <c r="B20" s="19"/>
      <c r="C20" s="22" t="s">
        <v>5</v>
      </c>
      <c r="D20" s="22" t="s">
        <v>6</v>
      </c>
      <c r="E20" s="22" t="s">
        <v>23</v>
      </c>
      <c r="F20" s="20" t="s">
        <v>46</v>
      </c>
    </row>
    <row r="21" spans="2:7" ht="15" x14ac:dyDescent="0.25">
      <c r="B21" s="16" t="s">
        <v>37</v>
      </c>
      <c r="C21" s="18">
        <v>45</v>
      </c>
      <c r="D21" s="18">
        <v>230</v>
      </c>
      <c r="E21" s="18"/>
      <c r="F21" s="18">
        <v>275</v>
      </c>
    </row>
    <row r="22" spans="2:7" ht="15" x14ac:dyDescent="0.25">
      <c r="B22" s="21" t="s">
        <v>15</v>
      </c>
      <c r="C22" s="18">
        <v>40</v>
      </c>
      <c r="D22" s="18"/>
      <c r="E22" s="18"/>
      <c r="F22" s="18">
        <v>40</v>
      </c>
    </row>
    <row r="23" spans="2:7" ht="15" x14ac:dyDescent="0.25">
      <c r="B23" s="21" t="s">
        <v>16</v>
      </c>
      <c r="C23" s="18">
        <v>5</v>
      </c>
      <c r="D23" s="18"/>
      <c r="E23" s="18"/>
      <c r="F23" s="18">
        <v>5</v>
      </c>
    </row>
    <row r="24" spans="2:7" ht="15" x14ac:dyDescent="0.25">
      <c r="B24" s="21" t="s">
        <v>17</v>
      </c>
      <c r="C24" s="18"/>
      <c r="D24" s="18">
        <v>230</v>
      </c>
      <c r="E24" s="18"/>
      <c r="F24" s="18">
        <v>230</v>
      </c>
    </row>
    <row r="25" spans="2:7" ht="15" x14ac:dyDescent="0.25">
      <c r="B25" s="16" t="s">
        <v>38</v>
      </c>
      <c r="C25" s="18">
        <v>123</v>
      </c>
      <c r="D25" s="18"/>
      <c r="E25" s="18"/>
      <c r="F25" s="18">
        <v>123</v>
      </c>
    </row>
    <row r="26" spans="2:7" ht="15" x14ac:dyDescent="0.25">
      <c r="B26" s="21" t="s">
        <v>18</v>
      </c>
      <c r="C26" s="18">
        <v>70</v>
      </c>
      <c r="D26" s="18"/>
      <c r="E26" s="18"/>
      <c r="F26" s="18">
        <v>70</v>
      </c>
    </row>
    <row r="27" spans="2:7" ht="15" x14ac:dyDescent="0.25">
      <c r="B27" s="21" t="s">
        <v>19</v>
      </c>
      <c r="C27" s="18">
        <v>53</v>
      </c>
      <c r="D27" s="18"/>
      <c r="E27" s="18"/>
      <c r="F27" s="18">
        <v>53</v>
      </c>
    </row>
    <row r="28" spans="2:7" ht="15" x14ac:dyDescent="0.25">
      <c r="B28" s="16" t="s">
        <v>39</v>
      </c>
      <c r="C28" s="18">
        <v>230</v>
      </c>
      <c r="D28" s="18">
        <v>100</v>
      </c>
      <c r="E28" s="18"/>
      <c r="F28" s="18">
        <v>330</v>
      </c>
    </row>
    <row r="29" spans="2:7" ht="15" x14ac:dyDescent="0.25">
      <c r="B29" s="21" t="s">
        <v>17</v>
      </c>
      <c r="C29" s="18">
        <v>230</v>
      </c>
      <c r="D29" s="18"/>
      <c r="E29" s="18"/>
      <c r="F29" s="18">
        <v>230</v>
      </c>
    </row>
    <row r="30" spans="2:7" ht="15" x14ac:dyDescent="0.25">
      <c r="B30" s="21" t="s">
        <v>20</v>
      </c>
      <c r="C30" s="18"/>
      <c r="D30" s="18">
        <v>100</v>
      </c>
      <c r="E30" s="18"/>
      <c r="F30" s="18">
        <v>100</v>
      </c>
    </row>
    <row r="31" spans="2:7" ht="15" x14ac:dyDescent="0.25">
      <c r="B31" s="16" t="s">
        <v>40</v>
      </c>
      <c r="C31" s="18"/>
      <c r="D31" s="18">
        <v>70</v>
      </c>
      <c r="E31" s="18"/>
      <c r="F31" s="18">
        <v>70</v>
      </c>
    </row>
    <row r="32" spans="2:7" ht="15" x14ac:dyDescent="0.25">
      <c r="B32" s="21" t="s">
        <v>18</v>
      </c>
      <c r="C32" s="18"/>
      <c r="D32" s="18">
        <v>70</v>
      </c>
      <c r="E32" s="18"/>
      <c r="F32" s="18">
        <v>70</v>
      </c>
    </row>
    <row r="33" spans="2:6" ht="15" x14ac:dyDescent="0.25">
      <c r="B33" s="16" t="s">
        <v>41</v>
      </c>
      <c r="C33" s="18">
        <v>30</v>
      </c>
      <c r="D33" s="18">
        <v>50</v>
      </c>
      <c r="E33" s="18">
        <v>30</v>
      </c>
      <c r="F33" s="18">
        <v>110</v>
      </c>
    </row>
    <row r="34" spans="2:6" ht="15" x14ac:dyDescent="0.25">
      <c r="B34" s="21" t="s">
        <v>15</v>
      </c>
      <c r="C34" s="18">
        <v>30</v>
      </c>
      <c r="D34" s="18">
        <v>50</v>
      </c>
      <c r="E34" s="18">
        <v>30</v>
      </c>
      <c r="F34" s="18">
        <v>110</v>
      </c>
    </row>
    <row r="35" spans="2:6" ht="15" x14ac:dyDescent="0.25">
      <c r="B35" s="16" t="s">
        <v>42</v>
      </c>
      <c r="C35" s="18">
        <v>68</v>
      </c>
      <c r="D35" s="18"/>
      <c r="E35" s="18"/>
      <c r="F35" s="18">
        <v>68</v>
      </c>
    </row>
    <row r="36" spans="2:6" ht="15" x14ac:dyDescent="0.25">
      <c r="B36" s="21" t="s">
        <v>18</v>
      </c>
      <c r="C36" s="18">
        <v>68</v>
      </c>
      <c r="D36" s="18"/>
      <c r="E36" s="18"/>
      <c r="F36" s="18">
        <v>68</v>
      </c>
    </row>
    <row r="37" spans="2:6" ht="15" x14ac:dyDescent="0.25">
      <c r="B37" s="16" t="s">
        <v>46</v>
      </c>
      <c r="C37" s="18">
        <v>496</v>
      </c>
      <c r="D37" s="18">
        <v>450</v>
      </c>
      <c r="E37" s="18">
        <v>30</v>
      </c>
      <c r="F37" s="18">
        <v>976</v>
      </c>
    </row>
    <row r="38" spans="2:6" ht="15" x14ac:dyDescent="0.25"/>
    <row r="39" spans="2:6" ht="15" x14ac:dyDescent="0.25"/>
    <row r="40" spans="2:6" ht="15" x14ac:dyDescent="0.25"/>
    <row r="41" spans="2:6" ht="15" x14ac:dyDescent="0.25"/>
    <row r="42" spans="2:6" ht="15" x14ac:dyDescent="0.25"/>
    <row r="43" spans="2:6" ht="15" x14ac:dyDescent="0.25"/>
    <row r="44" spans="2:6" ht="15" x14ac:dyDescent="0.25"/>
    <row r="45" spans="2:6" ht="15" x14ac:dyDescent="0.25"/>
    <row r="46" spans="2:6" ht="15" x14ac:dyDescent="0.25"/>
    <row r="47" spans="2:6" ht="15" x14ac:dyDescent="0.25"/>
    <row r="48" spans="2:6" ht="15" x14ac:dyDescent="0.25"/>
  </sheetData>
  <mergeCells count="7">
    <mergeCell ref="B18:F18"/>
    <mergeCell ref="B1:E2"/>
    <mergeCell ref="B3:F3"/>
    <mergeCell ref="B5:E17"/>
    <mergeCell ref="F10:G17"/>
    <mergeCell ref="F5:G9"/>
    <mergeCell ref="B4:G4"/>
  </mergeCells>
  <dataValidations count="5">
    <dataValidation allowBlank="1" showInputMessage="1" showErrorMessage="1" prompt="Составьте на этом листе сводку по месяцам. Введите сведения в сводной таблице. Диаграмма находится в ячейке B5, а срезы — в ячейках F5 и F10. Выберите ячейку F2, чтобы перейти на лист &quot;Сводка по наличным деньгам&quot;." sqref="A1" xr:uid="{00000000-0002-0000-0200-000000000000}"/>
    <dataValidation allowBlank="1" showInputMessage="1" showErrorMessage="1" prompt="В этой ячейке указан заголовок листа. Совет представлен в ячейке ниже." sqref="B1" xr:uid="{00000000-0002-0000-0200-000001000000}"/>
    <dataValidation allowBlank="1" showInputMessage="1" showErrorMessage="1" prompt="Ссылка для перехода на лист &quot;Сводка по наличным деньгам&quot;" sqref="F2" xr:uid="{00000000-0002-0000-0200-000002000000}"/>
    <dataValidation allowBlank="1" showInputMessage="1" showErrorMessage="1" prompt="В ячейке ниже находится диаграмма сводки по счетам. Эта диаграмма обновляется в соответствии со сводной таблицей на листе &quot;Данные диаграммы&quot;." sqref="B4" xr:uid="{00000000-0002-0000-0200-000003000000}"/>
    <dataValidation allowBlank="1" showInputMessage="1" showErrorMessage="1" prompt="Сводные данные о расходах автоматически обновляются в таблице, расположенной под таблицей &quot;Наличные расходы&quot;." sqref="B18:F18" xr:uid="{00000000-0002-0000-0200-000004000000}"/>
  </dataValidations>
  <hyperlinks>
    <hyperlink ref="F2" location="'Расходы наличными'!A1" tooltip="Щелкните, чтобы перейти на лист &quot;Наличные расходы&quot;." display="&lt; Расходы наличными" xr:uid="{00000000-0004-0000-0200-000000000000}"/>
  </hyperlinks>
  <printOptions horizontalCentered="1"/>
  <pageMargins left="0.7" right="0.7" top="0.75" bottom="0.75" header="0.3" footer="0.3"/>
  <pageSetup paperSize="9" fitToHeight="0" orientation="portrait" r:id="rId2"/>
  <headerFooter differentFirst="1"/>
  <drawing r:id="rId3"/>
  <extLst>
    <ext xmlns:x14="http://schemas.microsoft.com/office/spreadsheetml/2009/9/main" uri="{A8765BA9-456A-4dab-B4F3-ACF838C121DE}">
      <x14:slicerList>
        <x14:slicer r:id="rId4"/>
      </x14:slicerList>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B1:J11"/>
  <sheetViews>
    <sheetView showGridLines="0" workbookViewId="0"/>
  </sheetViews>
  <sheetFormatPr defaultRowHeight="30" customHeight="1" x14ac:dyDescent="0.25"/>
  <cols>
    <col min="1" max="1" width="2.28515625" customWidth="1"/>
    <col min="2" max="2" width="22" bestFit="1" customWidth="1"/>
    <col min="3" max="3" width="20.85546875" bestFit="1" customWidth="1"/>
    <col min="4" max="4" width="16.42578125" bestFit="1" customWidth="1"/>
    <col min="5" max="5" width="7.5703125" bestFit="1" customWidth="1"/>
    <col min="6" max="6" width="11.7109375" bestFit="1" customWidth="1"/>
    <col min="7" max="7" width="12.85546875" bestFit="1" customWidth="1"/>
  </cols>
  <sheetData>
    <row r="1" spans="2:10" ht="38.25" customHeight="1" x14ac:dyDescent="0.4">
      <c r="B1" s="29" t="s">
        <v>35</v>
      </c>
      <c r="C1" s="29"/>
      <c r="D1" s="1"/>
      <c r="E1" s="1"/>
      <c r="F1" s="1"/>
    </row>
    <row r="2" spans="2:10" ht="30" customHeight="1" x14ac:dyDescent="0.25">
      <c r="B2" s="13" t="s">
        <v>36</v>
      </c>
      <c r="C2" s="13"/>
      <c r="D2" s="13"/>
      <c r="E2" s="13"/>
      <c r="F2" s="13"/>
      <c r="G2" s="13"/>
      <c r="H2" s="13"/>
      <c r="I2" s="13"/>
      <c r="J2" s="13"/>
    </row>
    <row r="3" spans="2:10" ht="30" customHeight="1" x14ac:dyDescent="0.25">
      <c r="B3" s="17" t="s">
        <v>43</v>
      </c>
      <c r="C3" s="17" t="s">
        <v>47</v>
      </c>
    </row>
    <row r="4" spans="2:10" ht="30" customHeight="1" x14ac:dyDescent="0.25">
      <c r="B4" s="17" t="s">
        <v>48</v>
      </c>
      <c r="C4" t="s">
        <v>5</v>
      </c>
      <c r="D4" t="s">
        <v>6</v>
      </c>
      <c r="E4" t="s">
        <v>23</v>
      </c>
      <c r="F4" t="s">
        <v>46</v>
      </c>
    </row>
    <row r="5" spans="2:10" ht="30" customHeight="1" x14ac:dyDescent="0.25">
      <c r="B5" s="16" t="s">
        <v>37</v>
      </c>
      <c r="C5" s="18">
        <v>45</v>
      </c>
      <c r="D5" s="18">
        <v>230</v>
      </c>
      <c r="E5" s="18"/>
      <c r="F5" s="18">
        <v>275</v>
      </c>
    </row>
    <row r="6" spans="2:10" ht="30" customHeight="1" x14ac:dyDescent="0.25">
      <c r="B6" s="16" t="s">
        <v>38</v>
      </c>
      <c r="C6" s="18">
        <v>123</v>
      </c>
      <c r="D6" s="18"/>
      <c r="E6" s="18"/>
      <c r="F6" s="18">
        <v>123</v>
      </c>
    </row>
    <row r="7" spans="2:10" ht="30" customHeight="1" x14ac:dyDescent="0.25">
      <c r="B7" s="16" t="s">
        <v>39</v>
      </c>
      <c r="C7" s="18">
        <v>230</v>
      </c>
      <c r="D7" s="18">
        <v>100</v>
      </c>
      <c r="E7" s="18"/>
      <c r="F7" s="18">
        <v>330</v>
      </c>
    </row>
    <row r="8" spans="2:10" ht="30" customHeight="1" x14ac:dyDescent="0.25">
      <c r="B8" s="16" t="s">
        <v>40</v>
      </c>
      <c r="C8" s="18"/>
      <c r="D8" s="18">
        <v>70</v>
      </c>
      <c r="E8" s="18"/>
      <c r="F8" s="18">
        <v>70</v>
      </c>
    </row>
    <row r="9" spans="2:10" ht="30" customHeight="1" x14ac:dyDescent="0.25">
      <c r="B9" s="16" t="s">
        <v>41</v>
      </c>
      <c r="C9" s="18">
        <v>30</v>
      </c>
      <c r="D9" s="18">
        <v>50</v>
      </c>
      <c r="E9" s="18">
        <v>30</v>
      </c>
      <c r="F9" s="18">
        <v>110</v>
      </c>
    </row>
    <row r="10" spans="2:10" ht="30" customHeight="1" x14ac:dyDescent="0.25">
      <c r="B10" s="16" t="s">
        <v>42</v>
      </c>
      <c r="C10" s="18">
        <v>68</v>
      </c>
      <c r="D10" s="18"/>
      <c r="E10" s="18"/>
      <c r="F10" s="18">
        <v>68</v>
      </c>
    </row>
    <row r="11" spans="2:10" ht="30" customHeight="1" x14ac:dyDescent="0.25">
      <c r="B11" s="16" t="s">
        <v>46</v>
      </c>
      <c r="C11" s="18">
        <v>496</v>
      </c>
      <c r="D11" s="18">
        <v>450</v>
      </c>
      <c r="E11" s="18">
        <v>30</v>
      </c>
      <c r="F11" s="18">
        <v>976</v>
      </c>
    </row>
  </sheetData>
  <mergeCells count="1">
    <mergeCell ref="B1:C1"/>
  </mergeCells>
  <dataValidations count="2">
    <dataValidation allowBlank="1" showInputMessage="1" showErrorMessage="1" prompt="Добавьте на этом листе данные сводной таблицы. Сводная таблица, начинающаяся с ячейки B3, автоматически обновляется в соответствии с таблицей &quot;Наличные расходы&quot;." sqref="A1" xr:uid="{00000000-0002-0000-0300-000000000000}"/>
    <dataValidation allowBlank="1" showInputMessage="1" showErrorMessage="1" prompt="В этой ячейке указан заголовок листа, а в ячейке ниже представлены сведения." sqref="B1:C1" xr:uid="{00000000-0002-0000-0300-000001000000}"/>
  </dataValidations>
  <printOptions horizontalCentered="1"/>
  <pageMargins left="0.7" right="0.7" top="0.75" bottom="0.75" header="0.3" footer="0.3"/>
  <pageSetup paperSize="9" orientation="portrait" r:id="rId2"/>
  <headerFooter differentFirst="1"/>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6FB63DF5-3898-4F2F-A305-94A95040FC3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63CF25CF-6417-4178-9E4F-56E3CADA7403}">
  <ds:schemaRefs>
    <ds:schemaRef ds:uri="http://schemas.microsoft.com/sharepoint/v3/contenttype/forms"/>
  </ds:schemaRefs>
</ds:datastoreItem>
</file>

<file path=customXml/itemProps31.xml><?xml version="1.0" encoding="utf-8"?>
<ds:datastoreItem xmlns:ds="http://schemas.openxmlformats.org/officeDocument/2006/customXml" ds:itemID="{BA4C29F2-AEEF-4DBE-AC4B-563EF8E58A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TM00000038</ap:Template>
  <ap:ScaleCrop>false</ap:ScaleCrop>
  <ap:HeadingPairs>
    <vt:vector baseType="variant" size="4">
      <vt:variant>
        <vt:lpstr>Листы</vt:lpstr>
      </vt:variant>
      <vt:variant>
        <vt:i4>4</vt:i4>
      </vt:variant>
      <vt:variant>
        <vt:lpstr>Именованные диапазоны</vt:lpstr>
      </vt:variant>
      <vt:variant>
        <vt:i4>3</vt:i4>
      </vt:variant>
    </vt:vector>
  </ap:HeadingPairs>
  <ap:TitlesOfParts>
    <vt:vector baseType="lpstr" size="7">
      <vt:lpstr>Сводка по наличным деньгам</vt:lpstr>
      <vt:lpstr>Расходы наличными</vt:lpstr>
      <vt:lpstr>Сводка за месяц</vt:lpstr>
      <vt:lpstr>Данные диаграммы</vt:lpstr>
      <vt:lpstr>PercentageAvailable</vt:lpstr>
      <vt:lpstr>'Сводка за месяц'!Заголовки_для_печати</vt:lpstr>
      <vt:lpstr>СписокСчетов</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2022-11-06T06:25:47Z</dcterms:created>
  <dcterms:modified xsi:type="dcterms:W3CDTF">2022-12-13T07:55:16Z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