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slicerCaches/slicerCache1.xml" ContentType="application/vnd.ms-excel.slicerCache+xml"/>
  <Override PartName="/xl/slicerCaches/slicerCache2.xml" ContentType="application/vnd.ms-excel.slicerCache+xml"/>
  <Override PartName="/xl/slicerCaches/slicerCache3.xml" ContentType="application/vnd.ms-excel.slicerCache+xml"/>
  <Override PartName="/xl/slicerCaches/slicerCache4.xml" ContentType="application/vnd.ms-excel.slicerCache+xml"/>
  <Override PartName="/xl/slicerCaches/slicerCache5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slicers/slicer1.xml" ContentType="application/vnd.ms-excel.slicer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hidePivotFieldList="1"/>
  <mc:AlternateContent xmlns:mc="http://schemas.openxmlformats.org/markup-compatibility/2006">
    <mc:Choice Requires="x15">
      <x15ac:absPath xmlns:x15ac="http://schemas.microsoft.com/office/spreadsheetml/2010/11/ac" url="Z:\E\_Template\2018_014_WordTech_Accessible_Templates_WAC_B4\04_PreDTP_Done\ru-RU\"/>
    </mc:Choice>
  </mc:AlternateContent>
  <bookViews>
    <workbookView xWindow="0" yWindow="0" windowWidth="28800" windowHeight="11760"/>
  </bookViews>
  <sheets>
    <sheet name="Расписание сдачи заданий" sheetId="1" r:id="rId1"/>
    <sheet name="Сведения о заданиях" sheetId="3" r:id="rId2"/>
  </sheets>
  <definedNames>
    <definedName name="_xlnm.Print_Titles" localSheetId="0">'Расписание сдачи заданий'!$5:$5</definedName>
    <definedName name="_xlnm.Print_Titles" localSheetId="1">'Сведения о заданиях'!$3:$3</definedName>
    <definedName name="_xlnm.Print_Area" localSheetId="1">'Сведения о заданиях'!$A:$H</definedName>
    <definedName name="ПравилоВыделения">IF('Расписание сдачи заданий'!$E$3="БЕЗ ВЫДЕЛЕНИЯ",FALSE,TRUE)</definedName>
    <definedName name="ПроверкаДаты">'Расписание сдачи заданий'!$D$3*IF('Расписание сдачи заданий'!$E$3="НЕДЕЛИ",7,IF('Расписание сдачи заданий'!$E$3="ДНИ",1,30))</definedName>
    <definedName name="Срез_Задание">#N/A</definedName>
    <definedName name="Срез_Курс">#N/A</definedName>
    <definedName name="Срез_Начало">#N/A</definedName>
    <definedName name="Срез_Срок_выполнения">#N/A</definedName>
    <definedName name="Срез_Ход_выполнения">#N/A</definedName>
  </definedNames>
  <calcPr calcId="162913"/>
  <pivotCaches>
    <pivotCache cacheId="8" r:id="rId3"/>
  </pivotCaches>
  <extLst>
    <ext xmlns:x14="http://schemas.microsoft.com/office/spreadsheetml/2009/9/main" uri="{BBE1A952-AA13-448e-AADC-164F8A28A991}">
      <x14:slicerCaches>
        <x14:slicerCache r:id="rId4"/>
        <x14:slicerCache r:id="rId5"/>
        <x14:slicerCache r:id="rId6"/>
        <x14:slicerCache r:id="rId7"/>
        <x14:slicerCache r:id="rId8"/>
      </x14:slicerCaches>
    </ext>
    <ext xmlns:x14="http://schemas.microsoft.com/office/spreadsheetml/2009/9/main" uri="{79F54976-1DA5-4618-B147-4CDE4B953A38}">
      <x14:workbookPr/>
    </ext>
  </extLst>
</workbook>
</file>

<file path=xl/calcChain.xml><?xml version="1.0" encoding="utf-8"?>
<calcChain xmlns="http://schemas.openxmlformats.org/spreadsheetml/2006/main">
  <c r="F17" i="1" l="1"/>
  <c r="F16" i="1"/>
  <c r="F15" i="1"/>
  <c r="F14" i="1"/>
  <c r="F13" i="1"/>
  <c r="F12" i="1"/>
  <c r="F11" i="1"/>
  <c r="F10" i="1"/>
  <c r="F9" i="1"/>
  <c r="F8" i="1"/>
  <c r="F6" i="1"/>
  <c r="F7" i="1"/>
  <c r="G7" i="1" l="1"/>
  <c r="G8" i="1"/>
  <c r="G9" i="1"/>
  <c r="G10" i="1"/>
  <c r="G11" i="1"/>
  <c r="G12" i="1"/>
  <c r="G13" i="1"/>
  <c r="G14" i="1"/>
  <c r="G15" i="1"/>
  <c r="G16" i="1"/>
  <c r="G17" i="1"/>
  <c r="G6" i="1"/>
  <c r="E17" i="1" l="1"/>
  <c r="E16" i="1"/>
  <c r="E15" i="1"/>
  <c r="E14" i="1"/>
  <c r="E13" i="1"/>
  <c r="E12" i="1"/>
  <c r="E11" i="1"/>
  <c r="E10" i="1"/>
  <c r="E9" i="1"/>
  <c r="E8" i="1"/>
  <c r="E7" i="1"/>
  <c r="E6" i="1"/>
</calcChain>
</file>

<file path=xl/sharedStrings.xml><?xml version="1.0" encoding="utf-8"?>
<sst xmlns="http://schemas.openxmlformats.org/spreadsheetml/2006/main" count="87" uniqueCount="41">
  <si>
    <t>РАСПИСАНИЕ СДАЧИ ЗАДАНИЙ</t>
  </si>
  <si>
    <t>Задание</t>
  </si>
  <si>
    <t>Проект 1</t>
  </si>
  <si>
    <t>Проект 2</t>
  </si>
  <si>
    <t>Проект 3</t>
  </si>
  <si>
    <t>Проект 4</t>
  </si>
  <si>
    <t>Проект 5</t>
  </si>
  <si>
    <t>Проект 6</t>
  </si>
  <si>
    <t>Проект 7</t>
  </si>
  <si>
    <t>Проект 8</t>
  </si>
  <si>
    <t>Проект 9</t>
  </si>
  <si>
    <t>Проект 10</t>
  </si>
  <si>
    <t>Проект 11</t>
  </si>
  <si>
    <t>Проект 12</t>
  </si>
  <si>
    <t>Курс</t>
  </si>
  <si>
    <t>Первая помощь 1</t>
  </si>
  <si>
    <t>Первая помощь 2</t>
  </si>
  <si>
    <t>Первая помощь 3</t>
  </si>
  <si>
    <t>СВЕДЕНИЯ О ЗАДАНИЯХ &gt;</t>
  </si>
  <si>
    <t>ЦВЕТОВЫЕ УСЛОВНЫЕ ОБОЗНАЧЕНИЯ ДЛЯ ХОДА ВЫПОЛНЕНИЯ</t>
  </si>
  <si>
    <t>ДНИ</t>
  </si>
  <si>
    <t>Преподаватель</t>
  </si>
  <si>
    <t>Преподаватель 1</t>
  </si>
  <si>
    <t>Преподаватель 2</t>
  </si>
  <si>
    <t>Преподаватель 3</t>
  </si>
  <si>
    <t>Преподаватель 4</t>
  </si>
  <si>
    <t>Начало</t>
  </si>
  <si>
    <t>&gt; = 0%</t>
  </si>
  <si>
    <t>Срок выполнения</t>
  </si>
  <si>
    <t>&lt; 40% = &gt;</t>
  </si>
  <si>
    <t>Ход выполнения</t>
  </si>
  <si>
    <t>Процент выполнения</t>
  </si>
  <si>
    <t>СВЕДЕНИЯ О ЗАДАНИЯХ</t>
  </si>
  <si>
    <t xml:space="preserve">Чтобы обновить эти данные, выделите ячейку в сводной таблице, которая начинается в ячейке B3, затем откройте вкладку «Анализ» и нажмите «Обновить». Срезы для фильтрации данных по заданиям, дате начала, курсу, сроку выполнения и проценту выполнения находятся в ячейках I3, K3, M3, I13 и K13.
</t>
  </si>
  <si>
    <t>В этой ячейке находится срез для фильтрации данных таблицы на основе задания.</t>
  </si>
  <si>
    <t>В этой ячейке находится срез для фильтрации данных таблицы на основе срока выполнения.</t>
  </si>
  <si>
    <t>В этой ячейке находится срез для фильтрации данных таблицы на основе даты начала.</t>
  </si>
  <si>
    <t>В этой ячейке находится срез для фильтрации данных таблицы на основе процента выполнения.</t>
  </si>
  <si>
    <t>&lt; РАСПИСАНИЕ СДАЧИ ЗАДАНИЙ</t>
  </si>
  <si>
    <t>В этой ячейке находится срез для фильтрации данных таблицы на основе курса.</t>
  </si>
  <si>
    <t xml:space="preserve">ЗАДАЙТЕ УСЛОВИЯ ОТБОРА ЗАДАНИЙ (ВЫБЕРИТЕ ПЕРИОД, 
НА КОТОРЫЙ ПРИХОДИТСЯ СРОК ВЫПОЛНЕНИЯ):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</si>
</sst>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3" tint="0.499984740745262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28"/>
      <color theme="1" tint="0.24994659260841701"/>
      <name val="Calibri"/>
      <family val="2"/>
      <scheme val="major"/>
    </font>
    <font>
      <sz val="11"/>
      <color theme="1" tint="0.24994659260841701"/>
      <name val="Calibri"/>
      <family val="2"/>
      <scheme val="minor"/>
    </font>
    <font>
      <b/>
      <sz val="11"/>
      <color theme="1" tint="0.2499465926084170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2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/>
      </patternFill>
    </fill>
    <fill>
      <patternFill patternType="solid">
        <fgColor theme="7" tint="0.59999389629810485"/>
        <bgColor indexed="65"/>
      </patternFill>
    </fill>
  </fills>
  <borders count="4">
    <border>
      <left/>
      <right/>
      <top/>
      <bottom/>
      <diagonal/>
    </border>
    <border>
      <left style="double">
        <color theme="2" tint="-0.499984740745262"/>
      </left>
      <right style="double">
        <color theme="2" tint="-0.499984740745262"/>
      </right>
      <top style="double">
        <color theme="2" tint="-0.499984740745262"/>
      </top>
      <bottom style="double">
        <color theme="2" tint="-0.499984740745262"/>
      </bottom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/>
      <right style="thin">
        <color theme="2" tint="-0.499984740745262"/>
      </right>
      <top/>
      <bottom/>
      <diagonal/>
    </border>
  </borders>
  <cellStyleXfs count="16">
    <xf numFmtId="0" fontId="0" fillId="0" borderId="0">
      <alignment horizontal="left" vertical="center"/>
    </xf>
    <xf numFmtId="9" fontId="2" fillId="0" borderId="0" applyFont="0" applyFill="0" applyBorder="0" applyAlignment="0" applyProtection="0"/>
    <xf numFmtId="0" fontId="10" fillId="0" borderId="0" applyNumberFormat="0" applyBorder="0" applyAlignment="0" applyProtection="0"/>
    <xf numFmtId="0" fontId="5" fillId="2" borderId="1" applyNumberFormat="0" applyAlignment="0" applyProtection="0"/>
    <xf numFmtId="0" fontId="7" fillId="0" borderId="0" applyNumberFormat="0" applyBorder="0" applyAlignment="0" applyProtection="0">
      <alignment horizontal="left" vertical="center"/>
    </xf>
    <xf numFmtId="0" fontId="8" fillId="0" borderId="0" applyNumberFormat="0" applyFill="0" applyBorder="0" applyAlignment="0" applyProtection="0">
      <alignment horizontal="left" vertical="center"/>
    </xf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2" fillId="0" borderId="0" applyNumberFormat="0" applyProtection="0">
      <alignment horizontal="center" vertical="center"/>
    </xf>
    <xf numFmtId="0" fontId="9" fillId="0" borderId="0" applyNumberFormat="0" applyBorder="0" applyAlignment="0" applyProtection="0"/>
    <xf numFmtId="0" fontId="1" fillId="4" borderId="0" applyNumberFormat="0" applyBorder="0" applyAlignment="0" applyProtection="0"/>
    <xf numFmtId="0" fontId="11" fillId="5" borderId="0" applyNumberFormat="0" applyBorder="0" applyAlignment="0" applyProtection="0"/>
    <xf numFmtId="0" fontId="1" fillId="6" borderId="0" applyNumberFormat="0" applyBorder="0" applyAlignment="0" applyProtection="0"/>
    <xf numFmtId="14" fontId="1" fillId="0" borderId="0">
      <alignment horizontal="left" vertical="center"/>
    </xf>
  </cellStyleXfs>
  <cellXfs count="34">
    <xf numFmtId="0" fontId="0" fillId="0" borderId="0" xfId="0">
      <alignment horizontal="left" vertical="center"/>
    </xf>
    <xf numFmtId="0" fontId="0" fillId="0" borderId="0" xfId="0" applyAlignment="1">
      <alignment wrapText="1"/>
    </xf>
    <xf numFmtId="0" fontId="3" fillId="0" borderId="0" xfId="0" applyFont="1">
      <alignment horizontal="left" vertical="center"/>
    </xf>
    <xf numFmtId="0" fontId="4" fillId="0" borderId="0" xfId="0" applyFont="1">
      <alignment horizontal="left" vertical="center"/>
    </xf>
    <xf numFmtId="0" fontId="0" fillId="0" borderId="0" xfId="0" applyFo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Alignment="1"/>
    <xf numFmtId="9" fontId="0" fillId="0" borderId="0" xfId="1" applyFont="1" applyFill="1" applyBorder="1" applyAlignment="1">
      <alignment vertical="center"/>
    </xf>
    <xf numFmtId="0" fontId="1" fillId="3" borderId="2" xfId="3" applyFont="1" applyFill="1" applyBorder="1" applyAlignment="1">
      <alignment horizontal="center" vertical="center"/>
    </xf>
    <xf numFmtId="14" fontId="0" fillId="0" borderId="0" xfId="0" applyNumberFormat="1">
      <alignment horizontal="left" vertical="center"/>
    </xf>
    <xf numFmtId="0" fontId="0" fillId="0" borderId="0" xfId="0" applyNumberFormat="1">
      <alignment horizontal="left" vertical="center"/>
    </xf>
    <xf numFmtId="0" fontId="0" fillId="0" borderId="0" xfId="0" applyNumberFormat="1" applyFont="1">
      <alignment horizontal="left" vertical="center"/>
    </xf>
    <xf numFmtId="0" fontId="0" fillId="0" borderId="0" xfId="0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9" fontId="11" fillId="5" borderId="0" xfId="13" applyNumberFormat="1" applyAlignment="1">
      <alignment horizontal="center" vertical="center"/>
    </xf>
    <xf numFmtId="0" fontId="1" fillId="6" borderId="0" xfId="14" applyNumberFormat="1" applyAlignment="1">
      <alignment horizontal="center" vertical="center"/>
    </xf>
    <xf numFmtId="14" fontId="1" fillId="0" borderId="0" xfId="15">
      <alignment horizontal="left" vertical="center"/>
    </xf>
    <xf numFmtId="9" fontId="0" fillId="0" borderId="0" xfId="1" applyFont="1" applyFill="1" applyBorder="1" applyAlignment="1">
      <alignment horizontal="right" vertical="center"/>
    </xf>
    <xf numFmtId="9" fontId="0" fillId="4" borderId="0" xfId="12" applyNumberFormat="1" applyFont="1" applyAlignment="1">
      <alignment horizontal="center" vertical="center"/>
    </xf>
    <xf numFmtId="0" fontId="0" fillId="0" borderId="0" xfId="0" pivotButton="1" applyAlignment="1">
      <alignment horizontal="center" vertical="center"/>
    </xf>
    <xf numFmtId="14" fontId="0" fillId="0" borderId="0" xfId="0" applyNumberFormat="1" applyAlignment="1">
      <alignment horizontal="center" vertical="center" wrapText="1"/>
    </xf>
    <xf numFmtId="9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2" fillId="0" borderId="0" xfId="10" applyAlignment="1">
      <alignment horizontal="right" vertical="center" wrapText="1" indent="1"/>
    </xf>
    <xf numFmtId="0" fontId="12" fillId="0" borderId="3" xfId="10" applyBorder="1" applyAlignment="1">
      <alignment horizontal="right" vertical="center" wrapText="1" indent="1"/>
    </xf>
    <xf numFmtId="0" fontId="12" fillId="0" borderId="0" xfId="10" applyNumberFormat="1" applyBorder="1" applyAlignment="1">
      <alignment horizontal="right" vertical="center" indent="1"/>
    </xf>
    <xf numFmtId="0" fontId="7" fillId="0" borderId="0" xfId="4" applyAlignment="1">
      <alignment horizontal="right" vertical="center"/>
    </xf>
    <xf numFmtId="0" fontId="10" fillId="0" borderId="0" xfId="2" applyAlignment="1">
      <alignment horizontal="left" vertical="top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9" fillId="0" borderId="0" xfId="11" applyAlignment="1">
      <alignment horizontal="left" vertical="top" wrapText="1"/>
    </xf>
  </cellXfs>
  <cellStyles count="16">
    <cellStyle name="40% — акцент2" xfId="12" builtinId="35"/>
    <cellStyle name="40% — акцент4" xfId="14" builtinId="43"/>
    <cellStyle name="Акцент3" xfId="13" builtinId="37" customBuiltin="1"/>
    <cellStyle name="Гиперссылка" xfId="4" builtinId="8" customBuiltin="1"/>
    <cellStyle name="Дата" xfId="15"/>
    <cellStyle name="Денежный" xfId="8" builtinId="4" customBuiltin="1"/>
    <cellStyle name="Денежный [0]" xfId="9" builtinId="7" customBuiltin="1"/>
    <cellStyle name="Заголовок 1" xfId="10" builtinId="16" customBuiltin="1"/>
    <cellStyle name="Контрольная ячейка" xfId="3" builtinId="23" customBuiltin="1"/>
    <cellStyle name="Название" xfId="2" builtinId="15" customBuiltin="1"/>
    <cellStyle name="Обычный" xfId="0" builtinId="0" customBuiltin="1"/>
    <cellStyle name="Открывавшаяся гиперссылка" xfId="5" builtinId="9" customBuiltin="1"/>
    <cellStyle name="Пояснение" xfId="11" builtinId="53" customBuiltin="1"/>
    <cellStyle name="Процентный" xfId="1" builtinId="5"/>
    <cellStyle name="Финансовый" xfId="6" builtinId="3" customBuiltin="1"/>
    <cellStyle name="Финансовый [0]" xfId="7" builtinId="6" customBuiltin="1"/>
  </cellStyles>
  <dxfs count="39">
    <dxf>
      <alignment horizontal="general" readingOrder="0"/>
    </dxf>
    <dxf>
      <alignment horizontal="center" readingOrder="0"/>
    </dxf>
    <dxf>
      <alignment wrapText="1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wrapText="1" readingOrder="0"/>
    </dxf>
    <dxf>
      <alignment horizontal="center" readingOrder="0"/>
    </dxf>
    <dxf>
      <alignment horizontal="general" readingOrder="0"/>
    </dxf>
    <dxf>
      <alignment horizontal="right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numFmt numFmtId="19" formatCode="dd/mm/yyyy"/>
    </dxf>
    <dxf>
      <font>
        <color theme="2" tint="-4.9989318521683403E-2"/>
      </font>
      <fill>
        <patternFill>
          <bgColor theme="2" tint="-4.9989318521683403E-2"/>
        </patternFill>
      </fill>
    </dxf>
    <dxf>
      <fill>
        <patternFill>
          <bgColor theme="7" tint="0.79998168889431442"/>
        </patternFill>
      </fill>
    </dxf>
    <dxf>
      <font>
        <b val="0"/>
        <i/>
        <color theme="1" tint="0.34998626667073579"/>
      </font>
    </dxf>
    <dxf>
      <fill>
        <patternFill patternType="solid">
          <fgColor theme="0" tint="-0.14996795556505021"/>
          <bgColor theme="0" tint="-0.14996795556505021"/>
        </patternFill>
      </fill>
    </dxf>
    <dxf>
      <font>
        <color theme="0"/>
      </font>
      <fill>
        <patternFill patternType="solid">
          <fgColor theme="1"/>
          <bgColor theme="1"/>
        </patternFill>
      </fill>
    </dxf>
    <dxf>
      <font>
        <color theme="0"/>
      </font>
      <fill>
        <patternFill patternType="solid">
          <fgColor theme="1"/>
          <bgColor theme="1"/>
        </patternFill>
      </fill>
    </dxf>
    <dxf>
      <border>
        <top style="double">
          <color theme="1"/>
        </top>
      </border>
    </dxf>
    <dxf>
      <font>
        <b val="0"/>
        <i val="0"/>
        <color theme="0"/>
      </font>
      <fill>
        <patternFill patternType="solid">
          <fgColor theme="1"/>
          <bgColor theme="1" tint="0.24994659260841701"/>
        </patternFill>
      </fill>
    </dxf>
    <dxf>
      <font>
        <color theme="1"/>
      </font>
      <border>
        <bottom style="thin">
          <color theme="0" tint="-0.24994659260841701"/>
        </bottom>
        <horizontal style="thin">
          <color theme="0" tint="-0.24994659260841701"/>
        </horizontal>
      </border>
    </dxf>
    <dxf>
      <font>
        <b val="0"/>
        <i val="0"/>
        <sz val="11"/>
        <color theme="0"/>
        <name val="Calibri"/>
        <family val="2"/>
        <charset val="204"/>
        <scheme val="major"/>
      </font>
      <fill>
        <patternFill>
          <bgColor theme="1" tint="0.24994659260841701"/>
        </patternFill>
      </fill>
    </dxf>
    <dxf>
      <font>
        <b val="0"/>
        <i val="0"/>
        <sz val="11"/>
        <color theme="0"/>
      </font>
      <fill>
        <patternFill patternType="solid">
          <bgColor theme="0"/>
        </patternFill>
      </fill>
    </dxf>
    <dxf>
      <font>
        <b val="0"/>
        <i val="0"/>
        <color theme="1" tint="0.24994659260841701"/>
      </font>
      <border>
        <vertical/>
        <horizontal/>
      </border>
    </dxf>
    <dxf>
      <font>
        <b val="0"/>
        <i val="0"/>
        <color theme="1" tint="0.24994659260841701"/>
      </font>
    </dxf>
    <dxf>
      <font>
        <b val="0"/>
        <i val="0"/>
        <color theme="1" tint="0.24994659260841701"/>
      </font>
      <border>
        <right style="thin">
          <color theme="0" tint="-0.24994659260841701"/>
        </right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color theme="1" tint="0.24994659260841701"/>
      </font>
      <border>
        <right style="thin">
          <color theme="0" tint="-0.24994659260841701"/>
        </right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color theme="1" tint="0.24994659260841701"/>
      </font>
      <border>
        <right style="thin">
          <color theme="0" tint="-0.24994659260841701"/>
        </right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color theme="1" tint="0.24994659260841701"/>
      </font>
      <border>
        <right style="thin">
          <color theme="0" tint="-0.24994659260841701"/>
        </right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color theme="1" tint="0.24994659260841701"/>
      </font>
      <fill>
        <patternFill patternType="solid">
          <fgColor theme="0" tint="-0.14996795556505021"/>
          <bgColor theme="0" tint="-0.14996795556505021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font>
        <b val="0"/>
        <i val="0"/>
        <color theme="1" tint="0.24994659260841701"/>
      </font>
      <fill>
        <patternFill patternType="solid">
          <fgColor theme="0" tint="-0.14996795556505021"/>
          <bgColor theme="0" tint="-0.14996795556505021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font>
        <b val="0"/>
        <i val="0"/>
        <color theme="1" tint="0.24994659260841701"/>
      </font>
      <fill>
        <patternFill patternType="solid">
          <fgColor theme="0"/>
          <bgColor theme="0"/>
        </patternFill>
      </fill>
      <border>
        <top style="thin">
          <color theme="1" tint="0.499984740745262"/>
        </top>
        <bottom style="thin">
          <color theme="1" tint="0.499984740745262"/>
        </bottom>
      </border>
    </dxf>
    <dxf>
      <font>
        <b val="0"/>
        <i val="0"/>
        <color theme="0"/>
      </font>
      <fill>
        <patternFill>
          <bgColor theme="1" tint="0.24994659260841701"/>
        </patternFill>
      </fill>
    </dxf>
    <dxf>
      <font>
        <b val="0"/>
        <i val="0"/>
        <color theme="1" tint="0.24994659260841701"/>
      </font>
      <border>
        <bottom style="thin">
          <color theme="0" tint="-0.24994659260841701"/>
        </bottom>
        <horizontal style="thin">
          <color theme="0" tint="-0.24994659260841701"/>
        </horizontal>
      </border>
    </dxf>
  </dxfs>
  <tableStyles count="3" defaultTableStyle="TableStyleMedium2" defaultPivotStyle="PivotStyleLight16">
    <tableStyle name="Assignment Detail" table="0" count="11">
      <tableStyleElement type="wholeTable" dxfId="38"/>
      <tableStyleElement type="headerRow" dxfId="37"/>
      <tableStyleElement type="totalRow" dxfId="36"/>
      <tableStyleElement type="firstRowStripe" dxfId="35"/>
      <tableStyleElement type="firstColumnStripe" dxfId="34"/>
      <tableStyleElement type="firstSubtotalRow" dxfId="33"/>
      <tableStyleElement type="secondSubtotalRow" dxfId="32"/>
      <tableStyleElement type="firstRowSubheading" dxfId="31"/>
      <tableStyleElement type="secondRowSubheading" dxfId="30"/>
      <tableStyleElement type="pageFieldLabels" dxfId="29"/>
      <tableStyleElement type="pageFieldValues" dxfId="28"/>
    </tableStyle>
    <tableStyle name="Assignment detail Slicer" pivot="0" table="0" count="10">
      <tableStyleElement type="wholeTable" dxfId="27"/>
      <tableStyleElement type="headerRow" dxfId="26"/>
    </tableStyle>
    <tableStyle name="Расписание сдачи заданий" pivot="0" count="6">
      <tableStyleElement type="wholeTable" dxfId="25"/>
      <tableStyleElement type="headerRow" dxfId="24"/>
      <tableStyleElement type="totalRow" dxfId="23"/>
      <tableStyleElement type="firstColumn" dxfId="22"/>
      <tableStyleElement type="lastColumn" dxfId="21"/>
      <tableStyleElement type="firstColumnStripe" dxfId="20"/>
    </tableStyle>
  </tableStyles>
  <colors>
    <mruColors>
      <color rgb="FFFFFFFF"/>
      <color rgb="FFF4FAA0"/>
      <color rgb="FFFCD692"/>
      <color rgb="FFFF9379"/>
      <color rgb="FFFF6D4B"/>
      <color rgb="FFF32E07"/>
    </mruColors>
  </colors>
  <extLst>
    <ext xmlns:x14="http://schemas.microsoft.com/office/spreadsheetml/2009/9/main" uri="{46F421CA-312F-682f-3DD2-61675219B42D}">
      <x14:dxfs count="8">
        <dxf>
          <font>
            <b val="0"/>
            <i val="0"/>
            <sz val="11"/>
            <color theme="0" tint="-0.499984740745262"/>
          </font>
          <fill>
            <patternFill patternType="solid">
              <bgColor theme="7" tint="0.79998168889431442"/>
            </patternFill>
          </fill>
          <border>
            <left style="thin">
              <color theme="0"/>
            </left>
            <right style="thin">
              <color theme="0"/>
            </right>
            <top style="thin">
              <color theme="0"/>
            </top>
            <bottom style="thin">
              <color theme="0"/>
            </bottom>
          </border>
        </dxf>
        <dxf>
          <font>
            <b val="0"/>
            <i val="0"/>
            <sz val="11"/>
            <color theme="0"/>
          </font>
          <fill>
            <patternFill patternType="solid">
              <bgColor theme="7"/>
            </patternFill>
          </fill>
          <border>
            <left style="thin">
              <color theme="0"/>
            </left>
            <right style="thin">
              <color theme="0"/>
            </right>
            <top style="thin">
              <color theme="0"/>
            </top>
            <bottom style="thin">
              <color theme="0"/>
            </bottom>
          </border>
        </dxf>
        <dxf>
          <font>
            <b val="0"/>
            <i val="0"/>
            <sz val="11"/>
            <color theme="7"/>
          </font>
          <fill>
            <patternFill patternType="solid">
              <bgColor theme="0" tint="-0.14996795556505021"/>
            </patternFill>
          </fill>
          <border>
            <left style="thin">
              <color theme="0"/>
            </left>
            <right style="thin">
              <color theme="0"/>
            </right>
            <top style="thin">
              <color theme="0"/>
            </top>
            <bottom style="thin">
              <color theme="0"/>
            </bottom>
          </border>
        </dxf>
        <dxf>
          <font>
            <b/>
            <i val="0"/>
            <sz val="11"/>
            <color theme="0"/>
          </font>
          <fill>
            <patternFill patternType="solid">
              <bgColor theme="7"/>
            </patternFill>
          </fill>
          <border>
            <left style="thin">
              <color theme="0"/>
            </left>
            <right style="thin">
              <color theme="0"/>
            </right>
            <top style="thin">
              <color theme="0"/>
            </top>
            <bottom style="thin">
              <color theme="0"/>
            </bottom>
          </border>
        </dxf>
        <dxf>
          <font>
            <b val="0"/>
            <i val="0"/>
            <sz val="11"/>
            <color theme="0"/>
          </font>
          <fill>
            <patternFill patternType="solid">
              <fgColor theme="4" tint="0.79998168889431442"/>
              <bgColor theme="7" tint="0.59996337778862885"/>
            </patternFill>
          </fill>
          <border>
            <left style="thin">
              <color theme="0"/>
            </left>
            <right style="thin">
              <color theme="0"/>
            </right>
            <top style="thin">
              <color theme="0"/>
            </top>
            <bottom style="thin">
              <color theme="0"/>
            </bottom>
          </border>
        </dxf>
        <dxf>
          <font>
            <b val="0"/>
            <i val="0"/>
            <sz val="11"/>
            <color theme="0"/>
          </font>
          <fill>
            <patternFill patternType="solid">
              <fgColor theme="4" tint="0.59996337778862885"/>
              <bgColor theme="7" tint="-0.24994659260841701"/>
            </patternFill>
          </fill>
          <border>
            <left style="thin">
              <color theme="0"/>
            </left>
            <right style="thin">
              <color theme="0"/>
            </right>
            <top style="thin">
              <color theme="0"/>
            </top>
            <bottom style="thin">
              <color theme="0"/>
            </bottom>
          </border>
        </dxf>
        <dxf>
          <font>
            <b val="0"/>
            <i val="0"/>
            <sz val="11"/>
            <color theme="0"/>
          </font>
          <fill>
            <patternFill patternType="solid">
              <fgColor rgb="FFFFFFFF"/>
              <bgColor theme="7" tint="0.59996337778862885"/>
            </patternFill>
          </fill>
          <border>
            <left style="thin">
              <color theme="0"/>
            </left>
            <right style="thin">
              <color theme="0"/>
            </right>
            <top style="thin">
              <color theme="0"/>
            </top>
            <bottom style="thin">
              <color theme="0"/>
            </bottom>
          </border>
        </dxf>
        <dxf>
          <font>
            <b val="0"/>
            <i val="0"/>
            <sz val="11"/>
            <color theme="0"/>
          </font>
          <fill>
            <patternFill patternType="solid">
              <fgColor rgb="FFFFFFFF"/>
              <bgColor theme="7"/>
            </patternFill>
          </fill>
          <border>
            <left style="thin">
              <color theme="0"/>
            </left>
            <right style="thin">
              <color theme="0"/>
            </right>
            <top style="thin">
              <color theme="0"/>
            </top>
            <bottom style="thin">
              <color theme="0"/>
            </bottom>
          </border>
        </dxf>
      </x14:dxfs>
    </ext>
    <ext xmlns:x14="http://schemas.microsoft.com/office/spreadsheetml/2009/9/main" uri="{EB79DEF2-80B8-43e5-95BD-54CBDDF9020C}">
      <x14:slicerStyles defaultSlicerStyle="SlicerStyleLight1">
        <x14:slicerStyle name="Assignment detail Slicer">
          <x14:slicerStyleElements>
            <x14:slicerStyleElement type="unselectedItemWithData" dxfId="7"/>
            <x14:slicerStyleElement type="unselectedItemWithNoData" dxfId="6"/>
            <x14:slicerStyleElement type="selectedItemWithData" dxfId="5"/>
            <x14:slicerStyleElement type="selectedItemWithNoData" dxfId="4"/>
            <x14:slicerStyleElement type="hoveredUnselectedItemWithData" dxfId="3"/>
            <x14:slicerStyleElement type="hoveredSelectedItemWithData" dxfId="2"/>
            <x14:slicerStyleElement type="hoveredUnselectedItemWithNoData" dxfId="1"/>
            <x14:slicerStyleElement type="hoveredSelectedItemWithNoData" dxfId="0"/>
          </x14:slicerStyleElements>
        </x14:slicerStyle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7/relationships/slicerCache" Target="slicerCaches/slicerCache5.xml"/><Relationship Id="rId3" Type="http://schemas.openxmlformats.org/officeDocument/2006/relationships/pivotCacheDefinition" Target="pivotCache/pivotCacheDefinition1.xml"/><Relationship Id="rId7" Type="http://schemas.microsoft.com/office/2007/relationships/slicerCache" Target="slicerCaches/slicerCache4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07/relationships/slicerCache" Target="slicerCaches/slicerCache3.xml"/><Relationship Id="rId11" Type="http://schemas.openxmlformats.org/officeDocument/2006/relationships/sharedStrings" Target="sharedStrings.xml"/><Relationship Id="rId5" Type="http://schemas.microsoft.com/office/2007/relationships/slicerCache" Target="slicerCaches/slicerCache2.xml"/><Relationship Id="rId10" Type="http://schemas.openxmlformats.org/officeDocument/2006/relationships/styles" Target="styles.xml"/><Relationship Id="rId4" Type="http://schemas.microsoft.com/office/2007/relationships/slicerCache" Target="slicerCaches/slicerCache1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22650</xdr:colOff>
      <xdr:row>2</xdr:row>
      <xdr:rowOff>11100</xdr:rowOff>
    </xdr:from>
    <xdr:to>
      <xdr:col>9</xdr:col>
      <xdr:colOff>688800</xdr:colOff>
      <xdr:row>11</xdr:row>
      <xdr:rowOff>124425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2" name="Задание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Задание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9147600" y="1116000"/>
              <a:ext cx="1371000" cy="20088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ru-RU" sz="1100"/>
                <a:t>Эта фигура представляет срез. Срезы поддерживаются только в Excel 2010 и более поздних версиях.
Если фигура была изменена в более ранней версии Excel или книга была сохранена в Excel 2003 или более ранней версии, использование среза невозможно.</a:t>
              </a:r>
            </a:p>
          </xdr:txBody>
        </xdr:sp>
      </mc:Fallback>
    </mc:AlternateContent>
    <xdr:clientData/>
  </xdr:twoCellAnchor>
  <xdr:twoCellAnchor editAs="oneCell">
    <xdr:from>
      <xdr:col>10</xdr:col>
      <xdr:colOff>27750</xdr:colOff>
      <xdr:row>2</xdr:row>
      <xdr:rowOff>11100</xdr:rowOff>
    </xdr:from>
    <xdr:to>
      <xdr:col>11</xdr:col>
      <xdr:colOff>693900</xdr:colOff>
      <xdr:row>11</xdr:row>
      <xdr:rowOff>135225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3" name="Начало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Начало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0562400" y="1116000"/>
              <a:ext cx="1371000" cy="20196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ru-RU" sz="1100"/>
                <a:t>Эта фигура представляет срез. Срезы поддерживаются только в Excel 2010 и более поздних версиях.
Если фигура была изменена в более ранней версии Excel или книга была сохранена в Excel 2003 или более ранней версии, использование среза невозможно.</a:t>
              </a:r>
            </a:p>
          </xdr:txBody>
        </xdr:sp>
      </mc:Fallback>
    </mc:AlternateContent>
    <xdr:clientData/>
  </xdr:twoCellAnchor>
  <xdr:twoCellAnchor editAs="oneCell">
    <xdr:from>
      <xdr:col>12</xdr:col>
      <xdr:colOff>68850</xdr:colOff>
      <xdr:row>2</xdr:row>
      <xdr:rowOff>11100</xdr:rowOff>
    </xdr:from>
    <xdr:to>
      <xdr:col>14</xdr:col>
      <xdr:colOff>38925</xdr:colOff>
      <xdr:row>11</xdr:row>
      <xdr:rowOff>88425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4" name="Курс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Курс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2013200" y="1116000"/>
              <a:ext cx="1370250" cy="19728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ru-RU" sz="1100"/>
                <a:t>Эта фигура представляет срез. Срезы поддерживаются только в Excel 2010 и более поздних версиях.
Если фигура была изменена в более ранней версии Excel или книга была сохранена в Excel 2003 или более ранней версии, использование среза невозможно.</a:t>
              </a:r>
            </a:p>
          </xdr:txBody>
        </xdr:sp>
      </mc:Fallback>
    </mc:AlternateContent>
    <xdr:clientData/>
  </xdr:twoCellAnchor>
  <xdr:twoCellAnchor editAs="oneCell">
    <xdr:from>
      <xdr:col>8</xdr:col>
      <xdr:colOff>22650</xdr:colOff>
      <xdr:row>12</xdr:row>
      <xdr:rowOff>104400</xdr:rowOff>
    </xdr:from>
    <xdr:to>
      <xdr:col>9</xdr:col>
      <xdr:colOff>688800</xdr:colOff>
      <xdr:row>19</xdr:row>
      <xdr:rowOff>17925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5" name="Срок выполнения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Срок выполнения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9147600" y="3304800"/>
              <a:ext cx="1371000" cy="20376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ru-RU" sz="1100"/>
                <a:t>Эта фигура представляет срез. Срезы поддерживаются только в Excel 2010 и более поздних версиях.
Если фигура была изменена в более ранней версии Excel или книга была сохранена в Excel 2003 или более ранней версии, использование среза невозможно.</a:t>
              </a:r>
            </a:p>
          </xdr:txBody>
        </xdr:sp>
      </mc:Fallback>
    </mc:AlternateContent>
    <xdr:clientData/>
  </xdr:twoCellAnchor>
  <xdr:twoCellAnchor editAs="oneCell">
    <xdr:from>
      <xdr:col>10</xdr:col>
      <xdr:colOff>38550</xdr:colOff>
      <xdr:row>12</xdr:row>
      <xdr:rowOff>104400</xdr:rowOff>
    </xdr:from>
    <xdr:to>
      <xdr:col>11</xdr:col>
      <xdr:colOff>704700</xdr:colOff>
      <xdr:row>19</xdr:row>
      <xdr:rowOff>17925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6" name="Ход выполнения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Ход выполнения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0573200" y="3304800"/>
              <a:ext cx="1371000" cy="20376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ru-RU" sz="1100"/>
                <a:t>Эта фигура представляет срез. Срезы поддерживаются только в Excel 2010 и более поздних версиях.
Если фигура была изменена в более ранней версии Excel или книга была сохранена в Excel 2003 или более ранней версии, использование среза невозможно.</a:t>
              </a:r>
            </a:p>
          </xdr:txBody>
        </xdr:sp>
      </mc:Fallback>
    </mc:AlternateContent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OnLoad="1" refreshedBy="tester" refreshedDate="43208.266508912035" createdVersion="6" refreshedVersion="6" minRefreshableVersion="3" recordCount="12">
  <cacheSource type="worksheet">
    <worksheetSource name="Задания"/>
  </cacheSource>
  <cacheFields count="7">
    <cacheField name="Задание" numFmtId="0">
      <sharedItems count="12">
        <s v="Проект 1"/>
        <s v="Проект 2"/>
        <s v="Проект 3"/>
        <s v="Проект 4"/>
        <s v="Проект 5"/>
        <s v="Проект 6"/>
        <s v="Проект 7"/>
        <s v="Проект 8"/>
        <s v="Проект 9"/>
        <s v="Проект 10"/>
        <s v="Проект 11"/>
        <s v="Проект 12"/>
      </sharedItems>
    </cacheField>
    <cacheField name="Курс" numFmtId="0">
      <sharedItems count="3">
        <s v="Первая помощь 1"/>
        <s v="Первая помощь 2"/>
        <s v="Первая помощь 3"/>
      </sharedItems>
    </cacheField>
    <cacheField name="Преподаватель" numFmtId="0">
      <sharedItems count="4">
        <s v="Преподаватель 1"/>
        <s v="Преподаватель 2"/>
        <s v="Преподаватель 3"/>
        <s v="Преподаватель 4"/>
      </sharedItems>
    </cacheField>
    <cacheField name="Начало" numFmtId="14">
      <sharedItems containsSemiMixedTypes="0" containsNonDate="0" containsDate="1" containsString="0" minDate="2018-02-16T00:00:00" maxDate="2018-04-09T00:00:00" count="22">
        <d v="2018-03-19T00:00:00"/>
        <d v="2018-03-29T00:00:00"/>
        <d v="2018-04-03T00:00:00"/>
        <d v="2018-02-17T00:00:00"/>
        <d v="2018-03-24T00:00:00"/>
        <d v="2018-03-15T00:00:00"/>
        <d v="2018-03-27T00:00:00"/>
        <d v="2018-04-08T00:00:00"/>
        <d v="2018-02-27T00:00:00"/>
        <d v="2018-04-05T00:00:00"/>
        <d v="2018-03-21T00:00:00"/>
        <d v="2018-03-14T00:00:00" u="1"/>
        <d v="2018-03-26T00:00:00" u="1"/>
        <d v="2018-02-26T00:00:00" u="1"/>
        <d v="2018-03-20T00:00:00" u="1"/>
        <d v="2018-04-04T00:00:00" u="1"/>
        <d v="2018-03-18T00:00:00" u="1"/>
        <d v="2018-03-23T00:00:00" u="1"/>
        <d v="2018-04-02T00:00:00" u="1"/>
        <d v="2018-03-28T00:00:00" u="1"/>
        <d v="2018-02-16T00:00:00" u="1"/>
        <d v="2018-04-07T00:00:00" u="1"/>
      </sharedItems>
    </cacheField>
    <cacheField name="Срок выполнения" numFmtId="14">
      <sharedItems containsSemiMixedTypes="0" containsNonDate="0" containsDate="1" containsString="0" minDate="2018-05-05T00:00:00" maxDate="2018-07-08T00:00:00" count="22">
        <d v="2018-05-18T00:00:00"/>
        <d v="2018-06-17T00:00:00"/>
        <d v="2018-05-30T00:00:00"/>
        <d v="2018-05-28T00:00:00"/>
        <d v="2018-05-08T00:00:00"/>
        <d v="2018-07-07T00:00:00"/>
        <d v="2018-05-12T00:00:00"/>
        <d v="2018-06-07T00:00:00"/>
        <d v="2018-05-06T00:00:00"/>
        <d v="2018-06-12T00:00:00"/>
        <d v="2018-06-01T00:00:00"/>
        <d v="2018-05-31T00:00:00" u="1"/>
        <d v="2018-05-05T00:00:00" u="1"/>
        <d v="2018-05-17T00:00:00" u="1"/>
        <d v="2018-05-29T00:00:00" u="1"/>
        <d v="2018-07-06T00:00:00" u="1"/>
        <d v="2018-05-27T00:00:00" u="1"/>
        <d v="2018-06-06T00:00:00" u="1"/>
        <d v="2018-06-11T00:00:00" u="1"/>
        <d v="2018-05-11T00:00:00" u="1"/>
        <d v="2018-06-16T00:00:00" u="1"/>
        <d v="2018-05-07T00:00:00" u="1"/>
      </sharedItems>
    </cacheField>
    <cacheField name="Ход выполнения" numFmtId="9">
      <sharedItems containsSemiMixedTypes="0" containsString="0" containsNumber="1" minValue="0.1" maxValue="1" count="11">
        <n v="1"/>
        <n v="0.1"/>
        <n v="0.8"/>
        <n v="0.2"/>
        <n v="0.5"/>
        <n v="0.3"/>
        <n v="0.35"/>
        <n v="0.4"/>
        <n v="0.75"/>
        <n v="0.55000000000000004"/>
        <n v="0.6"/>
      </sharedItems>
    </cacheField>
    <cacheField name="Процент выполнения" numFmtId="9">
      <sharedItems containsSemiMixedTypes="0" containsString="0" containsNumber="1" minValue="0.1" maxValue="1"/>
    </cacheField>
  </cacheFields>
  <extLst>
    <ext xmlns:x14="http://schemas.microsoft.com/office/spreadsheetml/2009/9/main" uri="{725AE2AE-9491-48be-B2B4-4EB974FC3084}">
      <x14:pivotCacheDefinition pivotCacheId="1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2">
  <r>
    <x v="0"/>
    <x v="0"/>
    <x v="0"/>
    <x v="0"/>
    <x v="0"/>
    <x v="0"/>
    <n v="1"/>
  </r>
  <r>
    <x v="1"/>
    <x v="0"/>
    <x v="1"/>
    <x v="1"/>
    <x v="1"/>
    <x v="1"/>
    <n v="0.1"/>
  </r>
  <r>
    <x v="2"/>
    <x v="0"/>
    <x v="1"/>
    <x v="2"/>
    <x v="2"/>
    <x v="2"/>
    <n v="0.8"/>
  </r>
  <r>
    <x v="3"/>
    <x v="0"/>
    <x v="2"/>
    <x v="3"/>
    <x v="3"/>
    <x v="3"/>
    <n v="0.2"/>
  </r>
  <r>
    <x v="4"/>
    <x v="0"/>
    <x v="0"/>
    <x v="4"/>
    <x v="4"/>
    <x v="4"/>
    <n v="0.5"/>
  </r>
  <r>
    <x v="5"/>
    <x v="0"/>
    <x v="1"/>
    <x v="5"/>
    <x v="5"/>
    <x v="5"/>
    <n v="0.3"/>
  </r>
  <r>
    <x v="6"/>
    <x v="0"/>
    <x v="2"/>
    <x v="6"/>
    <x v="6"/>
    <x v="6"/>
    <n v="0.35"/>
  </r>
  <r>
    <x v="7"/>
    <x v="0"/>
    <x v="3"/>
    <x v="7"/>
    <x v="7"/>
    <x v="7"/>
    <n v="0.4"/>
  </r>
  <r>
    <x v="8"/>
    <x v="0"/>
    <x v="0"/>
    <x v="7"/>
    <x v="8"/>
    <x v="8"/>
    <n v="0.75"/>
  </r>
  <r>
    <x v="9"/>
    <x v="1"/>
    <x v="3"/>
    <x v="8"/>
    <x v="1"/>
    <x v="4"/>
    <n v="0.5"/>
  </r>
  <r>
    <x v="10"/>
    <x v="1"/>
    <x v="2"/>
    <x v="9"/>
    <x v="9"/>
    <x v="9"/>
    <n v="0.55000000000000004"/>
  </r>
  <r>
    <x v="11"/>
    <x v="2"/>
    <x v="0"/>
    <x v="10"/>
    <x v="10"/>
    <x v="10"/>
    <n v="0.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СводнаяТаблицаЗаданий" cacheId="8" applyNumberFormats="0" applyBorderFormats="0" applyFontFormats="0" applyPatternFormats="0" applyAlignmentFormats="0" applyWidthHeightFormats="1" dataCaption="Значения" updatedVersion="6" minRefreshableVersion="3" showDrill="0" rowGrandTotals="0" colGrandTotals="0" fieldPrintTitles="1" itemPrintTitles="1" mergeItem="1" createdVersion="4" indent="0" compact="0" compactData="0" multipleFieldFilters="0" chartFormat="2">
  <location ref="B3:G15" firstHeaderRow="1" firstDataRow="1" firstDataCol="6"/>
  <pivotFields count="7">
    <pivotField axis="axisRow" compact="0" outline="0" showAll="0" defaultSubtotal="0">
      <items count="12">
        <item x="1"/>
        <item x="2"/>
        <item x="3"/>
        <item x="0"/>
        <item x="4"/>
        <item x="5"/>
        <item x="6"/>
        <item x="9"/>
        <item x="10"/>
        <item x="11"/>
        <item x="7"/>
        <item x="8"/>
      </items>
    </pivotField>
    <pivotField axis="axisRow" compact="0" outline="0" showAll="0" defaultSubtotal="0">
      <items count="3">
        <item x="0"/>
        <item x="1"/>
        <item x="2"/>
      </items>
    </pivotField>
    <pivotField axis="axisRow" compact="0" outline="0" showAll="0" defaultSubtotal="0">
      <items count="4">
        <item x="0"/>
        <item x="1"/>
        <item x="2"/>
        <item x="3"/>
      </items>
    </pivotField>
    <pivotField axis="axisRow" compact="0" numFmtId="14" outline="0" showAll="0" defaultSubtotal="0">
      <items count="22">
        <item m="1" x="20"/>
        <item m="1" x="13"/>
        <item m="1" x="11"/>
        <item m="1" x="16"/>
        <item m="1" x="14"/>
        <item m="1" x="17"/>
        <item m="1" x="12"/>
        <item m="1" x="19"/>
        <item m="1" x="18"/>
        <item m="1" x="15"/>
        <item m="1" x="21"/>
        <item x="0"/>
        <item x="1"/>
        <item x="2"/>
        <item x="3"/>
        <item x="4"/>
        <item x="5"/>
        <item x="6"/>
        <item x="7"/>
        <item x="8"/>
        <item x="9"/>
        <item x="10"/>
      </items>
    </pivotField>
    <pivotField axis="axisRow" compact="0" numFmtId="14" outline="0" showAll="0" defaultSubtotal="0">
      <items count="22">
        <item m="1" x="13"/>
        <item m="1" x="20"/>
        <item m="1" x="14"/>
        <item m="1" x="16"/>
        <item m="1" x="21"/>
        <item m="1" x="15"/>
        <item m="1" x="19"/>
        <item m="1" x="17"/>
        <item m="1" x="12"/>
        <item m="1" x="18"/>
        <item m="1" x="11"/>
        <item x="0"/>
        <item x="1"/>
        <item x="2"/>
        <item x="3"/>
        <item x="4"/>
        <item x="5"/>
        <item x="6"/>
        <item x="7"/>
        <item x="8"/>
        <item x="9"/>
        <item x="10"/>
      </items>
    </pivotField>
    <pivotField axis="axisRow" compact="0" numFmtId="9" outline="0" showAll="0" defaultSubtotal="0">
      <items count="11">
        <item x="1"/>
        <item x="3"/>
        <item x="5"/>
        <item x="6"/>
        <item x="7"/>
        <item x="4"/>
        <item x="9"/>
        <item x="10"/>
        <item x="8"/>
        <item x="2"/>
        <item x="0"/>
      </items>
    </pivotField>
    <pivotField compact="0" numFmtId="9" outline="0" showAll="0" defaultSubtotal="0"/>
  </pivotFields>
  <rowFields count="6">
    <field x="2"/>
    <field x="1"/>
    <field x="0"/>
    <field x="3"/>
    <field x="4"/>
    <field x="5"/>
  </rowFields>
  <rowItems count="12">
    <i>
      <x/>
      <x/>
      <x v="3"/>
      <x v="11"/>
      <x v="11"/>
      <x v="10"/>
    </i>
    <i r="2">
      <x v="4"/>
      <x v="15"/>
      <x v="15"/>
      <x v="5"/>
    </i>
    <i r="2">
      <x v="11"/>
      <x v="18"/>
      <x v="19"/>
      <x v="8"/>
    </i>
    <i r="1">
      <x v="2"/>
      <x v="9"/>
      <x v="21"/>
      <x v="21"/>
      <x v="7"/>
    </i>
    <i>
      <x v="1"/>
      <x/>
      <x/>
      <x v="12"/>
      <x v="12"/>
      <x/>
    </i>
    <i r="2">
      <x v="1"/>
      <x v="13"/>
      <x v="13"/>
      <x v="9"/>
    </i>
    <i r="2">
      <x v="5"/>
      <x v="16"/>
      <x v="16"/>
      <x v="2"/>
    </i>
    <i>
      <x v="2"/>
      <x/>
      <x v="2"/>
      <x v="14"/>
      <x v="14"/>
      <x v="1"/>
    </i>
    <i r="2">
      <x v="6"/>
      <x v="17"/>
      <x v="17"/>
      <x v="3"/>
    </i>
    <i r="1">
      <x v="1"/>
      <x v="8"/>
      <x v="20"/>
      <x v="20"/>
      <x v="6"/>
    </i>
    <i>
      <x v="3"/>
      <x/>
      <x v="10"/>
      <x v="18"/>
      <x v="18"/>
      <x v="4"/>
    </i>
    <i r="1">
      <x v="1"/>
      <x v="7"/>
      <x v="19"/>
      <x v="12"/>
      <x v="5"/>
    </i>
  </rowItems>
  <colItems count="1">
    <i/>
  </colItems>
  <formats count="7">
    <format dxfId="13">
      <pivotArea dataOnly="0" labelOnly="1" outline="0" fieldPosition="0">
        <references count="5">
          <reference field="0" count="1" selected="0">
            <x v="3"/>
          </reference>
          <reference field="1" count="1" selected="0">
            <x v="0"/>
          </reference>
          <reference field="2" count="1" selected="0">
            <x v="0"/>
          </reference>
          <reference field="3" count="1" selected="0">
            <x v="3"/>
          </reference>
          <reference field="4" count="0"/>
        </references>
      </pivotArea>
    </format>
    <format dxfId="12">
      <pivotArea dataOnly="0" labelOnly="1" outline="0" fieldPosition="0">
        <references count="5">
          <reference field="0" count="1" selected="0">
            <x v="3"/>
          </reference>
          <reference field="1" count="1" selected="0">
            <x v="0"/>
          </reference>
          <reference field="2" count="1" selected="0">
            <x v="0"/>
          </reference>
          <reference field="3" count="1" selected="0">
            <x v="3"/>
          </reference>
          <reference field="4" count="0"/>
        </references>
      </pivotArea>
    </format>
    <format dxfId="11">
      <pivotArea dataOnly="0" labelOnly="1" outline="0" fieldPosition="0">
        <references count="1">
          <reference field="4" count="0"/>
        </references>
      </pivotArea>
    </format>
    <format dxfId="10">
      <pivotArea dataOnly="0" labelOnly="1" outline="0" fieldPosition="0">
        <references count="5">
          <reference field="0" count="1" selected="0">
            <x v="3"/>
          </reference>
          <reference field="1" count="1" selected="0">
            <x v="0"/>
          </reference>
          <reference field="2" count="1" selected="0">
            <x v="0"/>
          </reference>
          <reference field="3" count="1" selected="0">
            <x v="3"/>
          </reference>
          <reference field="4" count="0"/>
        </references>
      </pivotArea>
    </format>
    <format dxfId="9">
      <pivotArea dataOnly="0" labelOnly="1" outline="0" fieldPosition="0">
        <references count="5">
          <reference field="0" count="1" selected="0">
            <x v="3"/>
          </reference>
          <reference field="1" count="1" selected="0">
            <x v="0"/>
          </reference>
          <reference field="2" count="1" selected="0">
            <x v="0"/>
          </reference>
          <reference field="3" count="1" selected="0">
            <x v="3"/>
          </reference>
          <reference field="4" count="0"/>
        </references>
      </pivotArea>
    </format>
    <format dxfId="8">
      <pivotArea dataOnly="0" labelOnly="1" outline="0" fieldPosition="0">
        <references count="5">
          <reference field="0" count="1" selected="0">
            <x v="3"/>
          </reference>
          <reference field="1" count="1" selected="0">
            <x v="0"/>
          </reference>
          <reference field="2" count="1" selected="0">
            <x v="0"/>
          </reference>
          <reference field="3" count="1" selected="0">
            <x v="3"/>
          </reference>
          <reference field="4" count="0"/>
        </references>
      </pivotArea>
    </format>
    <format dxfId="7">
      <pivotArea dataOnly="0" labelOnly="1" outline="0" fieldPosition="0">
        <references count="5">
          <reference field="0" count="1" selected="0">
            <x v="3"/>
          </reference>
          <reference field="1" count="1" selected="0">
            <x v="0"/>
          </reference>
          <reference field="2" count="1" selected="0">
            <x v="0"/>
          </reference>
          <reference field="3" count="1" selected="0">
            <x v="3"/>
          </reference>
          <reference field="4" count="0"/>
        </references>
      </pivotArea>
    </format>
  </formats>
  <pivotTableStyleInfo name="Assignment Detail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altTextSummary="Сведения о заданиях, сгруппированные по преподавателям, а затем по курсам, автоматически обновляются в соответствии с таблицей заданий на листе «Расписание сдачи заданий».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Срез_Задание" sourceName="Задание">
  <pivotTables>
    <pivotTable tabId="3" name="СводнаяТаблицаЗаданий"/>
  </pivotTables>
  <data>
    <tabular pivotCacheId="1">
      <items count="12">
        <i x="1" s="1"/>
        <i x="2" s="1"/>
        <i x="3" s="1"/>
        <i x="4" s="1"/>
        <i x="5" s="1"/>
        <i x="6" s="1"/>
        <i x="0" s="1"/>
        <i x="9" s="1"/>
        <i x="10" s="1"/>
        <i x="11" s="1"/>
        <i x="7" s="1"/>
        <i x="8" s="1"/>
      </items>
    </tabular>
  </data>
  <extLst>
    <x:ext xmlns:x15="http://schemas.microsoft.com/office/spreadsheetml/2010/11/main" uri="{470722E0-AACD-4C17-9CDC-17EF765DBC7E}">
      <x15:slicerCacheHideItemsWithNoData/>
    </x:ext>
  </extLst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Срез_Начало" sourceName="Начало">
  <pivotTables>
    <pivotTable tabId="3" name="СводнаяТаблицаЗаданий"/>
  </pivotTables>
  <data>
    <tabular pivotCacheId="1" showMissing="0">
      <items count="22">
        <i x="3" s="1"/>
        <i x="8" s="1"/>
        <i x="5" s="1"/>
        <i x="0" s="1"/>
        <i x="10" s="1"/>
        <i x="4" s="1"/>
        <i x="6" s="1"/>
        <i x="1" s="1"/>
        <i x="2" s="1"/>
        <i x="9" s="1"/>
        <i x="7" s="1"/>
        <i x="20" s="1" nd="1"/>
        <i x="13" s="1" nd="1"/>
        <i x="11" s="1" nd="1"/>
        <i x="16" s="1" nd="1"/>
        <i x="14" s="1" nd="1"/>
        <i x="17" s="1" nd="1"/>
        <i x="12" s="1" nd="1"/>
        <i x="19" s="1" nd="1"/>
        <i x="18" s="1" nd="1"/>
        <i x="15" s="1" nd="1"/>
        <i x="21" s="1" nd="1"/>
      </items>
    </tabular>
  </data>
  <extLst>
    <x:ext xmlns:x15="http://schemas.microsoft.com/office/spreadsheetml/2010/11/main" uri="{470722E0-AACD-4C17-9CDC-17EF765DBC7E}">
      <x15:slicerCacheHideItemsWithNoData/>
    </x:ext>
  </extLst>
</slicerCacheDefinition>
</file>

<file path=xl/slicerCaches/slicerCache3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Срез_Курс" sourceName="Курс">
  <pivotTables>
    <pivotTable tabId="3" name="СводнаяТаблицаЗаданий"/>
  </pivotTables>
  <data>
    <tabular pivotCacheId="1" showMissing="0">
      <items count="3">
        <i x="0" s="1"/>
        <i x="1" s="1"/>
        <i x="2" s="1"/>
      </items>
    </tabular>
  </data>
  <extLst>
    <x:ext xmlns:x15="http://schemas.microsoft.com/office/spreadsheetml/2010/11/main" uri="{470722E0-AACD-4C17-9CDC-17EF765DBC7E}">
      <x15:slicerCacheHideItemsWithNoData/>
    </x:ext>
  </extLst>
</slicerCacheDefinition>
</file>

<file path=xl/slicerCaches/slicerCache4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Срез_Срок_выполнения" sourceName="Срок выполнения">
  <pivotTables>
    <pivotTable tabId="3" name="СводнаяТаблицаЗаданий"/>
  </pivotTables>
  <data>
    <tabular pivotCacheId="1" showMissing="0">
      <items count="22">
        <i x="8" s="1"/>
        <i x="4" s="1"/>
        <i x="6" s="1"/>
        <i x="0" s="1"/>
        <i x="3" s="1"/>
        <i x="2" s="1"/>
        <i x="10" s="1"/>
        <i x="7" s="1"/>
        <i x="9" s="1"/>
        <i x="1" s="1"/>
        <i x="5" s="1"/>
        <i x="12" s="1" nd="1"/>
        <i x="21" s="1" nd="1"/>
        <i x="19" s="1" nd="1"/>
        <i x="13" s="1" nd="1"/>
        <i x="16" s="1" nd="1"/>
        <i x="14" s="1" nd="1"/>
        <i x="11" s="1" nd="1"/>
        <i x="17" s="1" nd="1"/>
        <i x="18" s="1" nd="1"/>
        <i x="20" s="1" nd="1"/>
        <i x="15" s="1" nd="1"/>
      </items>
    </tabular>
  </data>
  <extLst>
    <x:ext xmlns:x15="http://schemas.microsoft.com/office/spreadsheetml/2010/11/main" uri="{470722E0-AACD-4C17-9CDC-17EF765DBC7E}">
      <x15:slicerCacheHideItemsWithNoData/>
    </x:ext>
  </extLst>
</slicerCacheDefinition>
</file>

<file path=xl/slicerCaches/slicerCache5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Срез_Ход_выполнения" sourceName="Ход выполнения">
  <pivotTables>
    <pivotTable tabId="3" name="СводнаяТаблицаЗаданий"/>
  </pivotTables>
  <data>
    <tabular pivotCacheId="1" showMissing="0">
      <items count="11">
        <i x="1" s="1"/>
        <i x="3" s="1"/>
        <i x="5" s="1"/>
        <i x="6" s="1"/>
        <i x="7" s="1"/>
        <i x="4" s="1"/>
        <i x="9" s="1"/>
        <i x="10" s="1"/>
        <i x="8" s="1"/>
        <i x="2" s="1"/>
        <i x="0" s="1"/>
      </items>
    </tabular>
  </data>
  <extLst>
    <x:ext xmlns:x15="http://schemas.microsoft.com/office/spreadsheetml/2010/11/main" uri="{470722E0-AACD-4C17-9CDC-17EF765DBC7E}">
      <x15:slicerCacheHideItemsWithNoData/>
    </x:ext>
  </extLst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mc:Ignorable="x">
  <slicer name="Задание" cache="Срез_Задание" caption="Задание" style="Assignment detail Slicer" rowHeight="183600"/>
  <slicer name="Начало" cache="Срез_Начало" caption="Начало" style="Assignment detail Slicer" rowHeight="183600"/>
  <slicer name="Курс" cache="Срез_Курс" caption="Курс" style="Assignment detail Slicer" rowHeight="183600"/>
  <slicer name="Срок выполнения" cache="Срез_Срок_выполнения" caption="Срок выполнения" style="Assignment detail Slicer" rowHeight="183600"/>
  <slicer name="Ход выполнения" cache="Срез_Ход_выполнения" caption="Ход выполнения" style="Assignment detail Slicer" rowHeight="183600"/>
</slicers>
</file>

<file path=xl/tables/table1.xml><?xml version="1.0" encoding="utf-8"?>
<table xmlns="http://schemas.openxmlformats.org/spreadsheetml/2006/main" id="2" name="Задания" displayName="Задания" ref="B5:H17" totalsRowShown="0">
  <autoFilter ref="B5:H17"/>
  <tableColumns count="7">
    <tableColumn id="2" name="Задание" dataCellStyle="Обычный"/>
    <tableColumn id="1" name="Курс" dataCellStyle="Обычный"/>
    <tableColumn id="6" name="Преподаватель" dataCellStyle="Обычный"/>
    <tableColumn id="4" name="Начало" dataCellStyle="Дата"/>
    <tableColumn id="3" name="Срок выполнения" dataDxfId="16" dataCellStyle="Дата">
      <calculatedColumnFormula>TODAY()+30</calculatedColumnFormula>
    </tableColumn>
    <tableColumn id="5" name="Ход выполнения" dataDxfId="15" dataCellStyle="Процентный">
      <calculatedColumnFormula>Задания[[#This Row],[Процент выполнения]]</calculatedColumnFormula>
    </tableColumn>
    <tableColumn id="7" name="Процент выполнения" dataDxfId="14" dataCellStyle="Процентный"/>
  </tableColumns>
  <tableStyleInfo name="Расписание сдачи заданий" showFirstColumn="0" showLastColumn="0" showRowStripes="1" showColumnStripes="0"/>
  <extLst>
    <ext xmlns:x14="http://schemas.microsoft.com/office/spreadsheetml/2009/9/main" uri="{504A1905-F514-4f6f-8877-14C23A59335A}">
      <x14:table altTextSummary="Введите в этой таблице сведения о задании, курсе, преподавателе, дату начала, срок выполнения и процент выполнения. Индикатор выполнения обновляется автоматически."/>
    </ext>
  </extLst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Waveform">
  <a:themeElements>
    <a:clrScheme name="Assignment Schedule">
      <a:dk1>
        <a:sysClr val="windowText" lastClr="000000"/>
      </a:dk1>
      <a:lt1>
        <a:srgbClr val="FFFFFF"/>
      </a:lt1>
      <a:dk2>
        <a:srgbClr val="000000"/>
      </a:dk2>
      <a:lt2>
        <a:srgbClr val="FFFFFF"/>
      </a:lt2>
      <a:accent1>
        <a:srgbClr val="F7901E"/>
      </a:accent1>
      <a:accent2>
        <a:srgbClr val="5AAA4D"/>
      </a:accent2>
      <a:accent3>
        <a:srgbClr val="FEC60B"/>
      </a:accent3>
      <a:accent4>
        <a:srgbClr val="0074B4"/>
      </a:accent4>
      <a:accent5>
        <a:srgbClr val="775FAE"/>
      </a:accent5>
      <a:accent6>
        <a:srgbClr val="D85264"/>
      </a:accent6>
      <a:hlink>
        <a:srgbClr val="0074B4"/>
      </a:hlink>
      <a:folHlink>
        <a:srgbClr val="775FAE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Waveform">
      <a:fillStyleLst>
        <a:solidFill>
          <a:schemeClr val="phClr"/>
        </a:solidFill>
        <a:gradFill rotWithShape="1">
          <a:gsLst>
            <a:gs pos="0">
              <a:schemeClr val="phClr">
                <a:tint val="0"/>
              </a:schemeClr>
            </a:gs>
            <a:gs pos="44000">
              <a:schemeClr val="phClr">
                <a:tint val="60000"/>
                <a:satMod val="120000"/>
              </a:schemeClr>
            </a:gs>
            <a:gs pos="100000">
              <a:schemeClr val="phClr">
                <a:tint val="90000"/>
                <a:alpha val="100000"/>
                <a:lumMod val="9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6000"/>
                <a:satMod val="120000"/>
                <a:lumMod val="120000"/>
              </a:schemeClr>
            </a:gs>
            <a:gs pos="100000">
              <a:schemeClr val="phClr">
                <a:shade val="89000"/>
                <a:lumMod val="90000"/>
              </a:schemeClr>
            </a:gs>
          </a:gsLst>
          <a:lin ang="5400000" scaled="0"/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5875" cap="flat" cmpd="sng" algn="ctr">
          <a:solidFill>
            <a:schemeClr val="phClr">
              <a:shade val="75000"/>
              <a:lumMod val="80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50800" dist="25400" dir="5400000" rotWithShape="0">
              <a:srgbClr val="000000">
                <a:alpha val="38000"/>
              </a:srgbClr>
            </a:outerShdw>
          </a:effectLst>
          <a:scene3d>
            <a:camera prst="orthographicFront">
              <a:rot lat="0" lon="0" rev="0"/>
            </a:camera>
            <a:lightRig rig="flat" dir="tl">
              <a:rot lat="0" lon="0" rev="6360000"/>
            </a:lightRig>
          </a:scene3d>
          <a:sp3d prstMaterial="flat">
            <a:bevelT w="12700" h="12700"/>
          </a:sp3d>
        </a:effectStyle>
        <a:effectStyle>
          <a:effectLst>
            <a:outerShdw blurRad="50800" dist="25400" dir="5400000" rotWithShape="0">
              <a:srgbClr val="000000">
                <a:alpha val="38000"/>
              </a:srgbClr>
            </a:outerShdw>
          </a:effectLst>
          <a:scene3d>
            <a:camera prst="orthographicFront">
              <a:rot lat="0" lon="0" rev="0"/>
            </a:camera>
            <a:lightRig rig="flat" dir="tl">
              <a:rot lat="0" lon="0" rev="6360000"/>
            </a:lightRig>
          </a:scene3d>
          <a:sp3d contourW="19050" prstMaterial="flat">
            <a:bevelT w="63500" h="63500"/>
            <a:contourClr>
              <a:schemeClr val="phClr">
                <a:shade val="25000"/>
                <a:satMod val="18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40000">
              <a:schemeClr val="phClr">
                <a:tint val="94000"/>
                <a:shade val="94000"/>
                <a:alpha val="100000"/>
                <a:satMod val="114000"/>
                <a:lumMod val="114000"/>
              </a:schemeClr>
            </a:gs>
            <a:gs pos="74000">
              <a:schemeClr val="phClr">
                <a:tint val="94000"/>
                <a:shade val="94000"/>
                <a:satMod val="128000"/>
                <a:lumMod val="100000"/>
              </a:schemeClr>
            </a:gs>
            <a:gs pos="100000">
              <a:schemeClr val="phClr">
                <a:tint val="98000"/>
                <a:shade val="100000"/>
                <a:hueMod val="98000"/>
                <a:satMod val="100000"/>
                <a:lumMod val="74000"/>
              </a:schemeClr>
            </a:gs>
          </a:gsLst>
          <a:path path="circle">
            <a:fillToRect l="20000" t="-40000" r="20000" b="140000"/>
          </a:path>
        </a:gradFill>
        <a:blipFill rotWithShape="1">
          <a:blip xmlns:r="http://schemas.openxmlformats.org/officeDocument/2006/relationships" r:embed="rId1">
            <a:duotone>
              <a:schemeClr val="phClr">
                <a:tint val="96000"/>
                <a:satMod val="130000"/>
                <a:lumMod val="50000"/>
              </a:schemeClr>
              <a:schemeClr val="phClr">
                <a:tint val="96000"/>
                <a:satMod val="114000"/>
                <a:lumMod val="114000"/>
              </a:schemeClr>
            </a:duotone>
          </a:blip>
          <a:stretch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Relationship Id="rId4" Type="http://schemas.microsoft.com/office/2007/relationships/slicer" Target="../slicers/slicer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3"/>
    <pageSetUpPr autoPageBreaks="0" fitToPage="1"/>
  </sheetPr>
  <dimension ref="B1:H17"/>
  <sheetViews>
    <sheetView showGridLines="0" tabSelected="1" zoomScaleNormal="100" zoomScaleSheetLayoutView="115" workbookViewId="0"/>
  </sheetViews>
  <sheetFormatPr defaultRowHeight="30" customHeight="1" x14ac:dyDescent="0.25"/>
  <cols>
    <col min="1" max="1" width="2.7109375" customWidth="1"/>
    <col min="2" max="2" width="26.28515625" customWidth="1"/>
    <col min="3" max="3" width="30.42578125" customWidth="1"/>
    <col min="4" max="4" width="22.5703125" customWidth="1"/>
    <col min="5" max="5" width="21.140625" style="10" customWidth="1"/>
    <col min="6" max="6" width="19.85546875" style="10" customWidth="1"/>
    <col min="7" max="7" width="18.7109375" customWidth="1"/>
    <col min="8" max="8" width="24.85546875" customWidth="1"/>
    <col min="9" max="9" width="2.7109375" customWidth="1"/>
    <col min="10" max="10" width="3.7109375" customWidth="1"/>
  </cols>
  <sheetData>
    <row r="1" spans="2:8" ht="37.5" customHeight="1" x14ac:dyDescent="0.25">
      <c r="B1" s="29" t="s">
        <v>0</v>
      </c>
      <c r="C1" s="29"/>
      <c r="D1" s="29"/>
      <c r="E1" s="28" t="s">
        <v>18</v>
      </c>
      <c r="F1" s="28"/>
      <c r="G1" s="28"/>
      <c r="H1" s="28"/>
    </row>
    <row r="2" spans="2:8" ht="24.95" customHeight="1" x14ac:dyDescent="0.25">
      <c r="B2" s="27" t="s">
        <v>19</v>
      </c>
      <c r="C2" s="27"/>
      <c r="D2" s="27"/>
      <c r="E2" s="27"/>
      <c r="F2" s="17" t="s">
        <v>27</v>
      </c>
      <c r="G2" s="20" t="s">
        <v>29</v>
      </c>
      <c r="H2" s="16">
        <v>0.99</v>
      </c>
    </row>
    <row r="3" spans="2:8" ht="30" customHeight="1" x14ac:dyDescent="0.25">
      <c r="B3" s="25" t="s">
        <v>40</v>
      </c>
      <c r="C3" s="26"/>
      <c r="D3" s="9">
        <v>2</v>
      </c>
      <c r="E3" s="9" t="s">
        <v>20</v>
      </c>
      <c r="F3" s="12"/>
      <c r="G3" s="4"/>
      <c r="H3" s="4"/>
    </row>
    <row r="4" spans="2:8" ht="13.5" customHeight="1" x14ac:dyDescent="0.25">
      <c r="E4" s="11"/>
      <c r="F4" s="11"/>
    </row>
    <row r="5" spans="2:8" ht="30" customHeight="1" x14ac:dyDescent="0.25">
      <c r="B5" s="13" t="s">
        <v>1</v>
      </c>
      <c r="C5" s="13" t="s">
        <v>14</v>
      </c>
      <c r="D5" s="13" t="s">
        <v>21</v>
      </c>
      <c r="E5" s="14" t="s">
        <v>26</v>
      </c>
      <c r="F5" s="14" t="s">
        <v>28</v>
      </c>
      <c r="G5" s="13" t="s">
        <v>30</v>
      </c>
      <c r="H5" s="13" t="s">
        <v>31</v>
      </c>
    </row>
    <row r="6" spans="2:8" ht="30" customHeight="1" x14ac:dyDescent="0.25">
      <c r="B6" t="s">
        <v>2</v>
      </c>
      <c r="C6" t="s">
        <v>15</v>
      </c>
      <c r="D6" t="s">
        <v>22</v>
      </c>
      <c r="E6" s="18">
        <f ca="1">TODAY()-30</f>
        <v>43178</v>
      </c>
      <c r="F6" s="18">
        <f ca="1">TODAY()+30</f>
        <v>43238</v>
      </c>
      <c r="G6" s="8">
        <f>Задания[[#This Row],[Процент выполнения]]</f>
        <v>1</v>
      </c>
      <c r="H6" s="19">
        <v>1</v>
      </c>
    </row>
    <row r="7" spans="2:8" ht="30" customHeight="1" x14ac:dyDescent="0.25">
      <c r="B7" t="s">
        <v>3</v>
      </c>
      <c r="C7" t="s">
        <v>15</v>
      </c>
      <c r="D7" t="s">
        <v>23</v>
      </c>
      <c r="E7" s="18">
        <f ca="1">TODAY()-20</f>
        <v>43188</v>
      </c>
      <c r="F7" s="18">
        <f ca="1">TODAY()+60</f>
        <v>43268</v>
      </c>
      <c r="G7" s="8">
        <f>Задания[[#This Row],[Процент выполнения]]</f>
        <v>0.1</v>
      </c>
      <c r="H7" s="19">
        <v>0.1</v>
      </c>
    </row>
    <row r="8" spans="2:8" ht="30" customHeight="1" x14ac:dyDescent="0.25">
      <c r="B8" t="s">
        <v>4</v>
      </c>
      <c r="C8" t="s">
        <v>15</v>
      </c>
      <c r="D8" t="s">
        <v>23</v>
      </c>
      <c r="E8" s="18">
        <f ca="1">TODAY()-15</f>
        <v>43193</v>
      </c>
      <c r="F8" s="18">
        <f ca="1">TODAY()+42</f>
        <v>43250</v>
      </c>
      <c r="G8" s="8">
        <f>Задания[[#This Row],[Процент выполнения]]</f>
        <v>0.8</v>
      </c>
      <c r="H8" s="19">
        <v>0.8</v>
      </c>
    </row>
    <row r="9" spans="2:8" ht="30" customHeight="1" x14ac:dyDescent="0.25">
      <c r="B9" t="s">
        <v>5</v>
      </c>
      <c r="C9" t="s">
        <v>15</v>
      </c>
      <c r="D9" t="s">
        <v>24</v>
      </c>
      <c r="E9" s="18">
        <f ca="1">TODAY()-60</f>
        <v>43148</v>
      </c>
      <c r="F9" s="18">
        <f ca="1">TODAY()+40</f>
        <v>43248</v>
      </c>
      <c r="G9" s="8">
        <f>Задания[[#This Row],[Процент выполнения]]</f>
        <v>0.2</v>
      </c>
      <c r="H9" s="19">
        <v>0.2</v>
      </c>
    </row>
    <row r="10" spans="2:8" ht="30" customHeight="1" x14ac:dyDescent="0.25">
      <c r="B10" t="s">
        <v>6</v>
      </c>
      <c r="C10" t="s">
        <v>15</v>
      </c>
      <c r="D10" t="s">
        <v>22</v>
      </c>
      <c r="E10" s="18">
        <f ca="1">TODAY()-25</f>
        <v>43183</v>
      </c>
      <c r="F10" s="18">
        <f ca="1">TODAY()+20</f>
        <v>43228</v>
      </c>
      <c r="G10" s="8">
        <f>Задания[[#This Row],[Процент выполнения]]</f>
        <v>0.5</v>
      </c>
      <c r="H10" s="19">
        <v>0.5</v>
      </c>
    </row>
    <row r="11" spans="2:8" ht="30" customHeight="1" x14ac:dyDescent="0.25">
      <c r="B11" t="s">
        <v>7</v>
      </c>
      <c r="C11" t="s">
        <v>15</v>
      </c>
      <c r="D11" t="s">
        <v>23</v>
      </c>
      <c r="E11" s="18">
        <f ca="1">TODAY()-34</f>
        <v>43174</v>
      </c>
      <c r="F11" s="18">
        <f ca="1">TODAY()+80</f>
        <v>43288</v>
      </c>
      <c r="G11" s="8">
        <f>Задания[[#This Row],[Процент выполнения]]</f>
        <v>0.3</v>
      </c>
      <c r="H11" s="19">
        <v>0.3</v>
      </c>
    </row>
    <row r="12" spans="2:8" ht="30" customHeight="1" x14ac:dyDescent="0.25">
      <c r="B12" t="s">
        <v>8</v>
      </c>
      <c r="C12" t="s">
        <v>15</v>
      </c>
      <c r="D12" t="s">
        <v>24</v>
      </c>
      <c r="E12" s="18">
        <f ca="1">TODAY()-22</f>
        <v>43186</v>
      </c>
      <c r="F12" s="18">
        <f ca="1">TODAY()+24</f>
        <v>43232</v>
      </c>
      <c r="G12" s="8">
        <f>Задания[[#This Row],[Процент выполнения]]</f>
        <v>0.35</v>
      </c>
      <c r="H12" s="19">
        <v>0.35</v>
      </c>
    </row>
    <row r="13" spans="2:8" ht="30" customHeight="1" x14ac:dyDescent="0.25">
      <c r="B13" t="s">
        <v>9</v>
      </c>
      <c r="C13" t="s">
        <v>15</v>
      </c>
      <c r="D13" t="s">
        <v>25</v>
      </c>
      <c r="E13" s="18">
        <f ca="1">TODAY()-10</f>
        <v>43198</v>
      </c>
      <c r="F13" s="18">
        <f ca="1">TODAY()+50</f>
        <v>43258</v>
      </c>
      <c r="G13" s="8">
        <f>Задания[[#This Row],[Процент выполнения]]</f>
        <v>0.4</v>
      </c>
      <c r="H13" s="19">
        <v>0.4</v>
      </c>
    </row>
    <row r="14" spans="2:8" ht="30" customHeight="1" x14ac:dyDescent="0.25">
      <c r="B14" t="s">
        <v>10</v>
      </c>
      <c r="C14" t="s">
        <v>15</v>
      </c>
      <c r="D14" t="s">
        <v>22</v>
      </c>
      <c r="E14" s="18">
        <f ca="1">TODAY()-10</f>
        <v>43198</v>
      </c>
      <c r="F14" s="18">
        <f ca="1">TODAY()+18</f>
        <v>43226</v>
      </c>
      <c r="G14" s="8">
        <f>Задания[[#This Row],[Процент выполнения]]</f>
        <v>0.75</v>
      </c>
      <c r="H14" s="19">
        <v>0.75</v>
      </c>
    </row>
    <row r="15" spans="2:8" ht="30" customHeight="1" x14ac:dyDescent="0.25">
      <c r="B15" t="s">
        <v>11</v>
      </c>
      <c r="C15" t="s">
        <v>16</v>
      </c>
      <c r="D15" t="s">
        <v>25</v>
      </c>
      <c r="E15" s="18">
        <f ca="1">TODAY()-50</f>
        <v>43158</v>
      </c>
      <c r="F15" s="18">
        <f ca="1">TODAY()+60</f>
        <v>43268</v>
      </c>
      <c r="G15" s="8">
        <f>Задания[[#This Row],[Процент выполнения]]</f>
        <v>0.5</v>
      </c>
      <c r="H15" s="19">
        <v>0.5</v>
      </c>
    </row>
    <row r="16" spans="2:8" ht="30" customHeight="1" x14ac:dyDescent="0.25">
      <c r="B16" t="s">
        <v>12</v>
      </c>
      <c r="C16" t="s">
        <v>16</v>
      </c>
      <c r="D16" t="s">
        <v>24</v>
      </c>
      <c r="E16" s="18">
        <f ca="1">TODAY()-13</f>
        <v>43195</v>
      </c>
      <c r="F16" s="18">
        <f ca="1">TODAY()+55</f>
        <v>43263</v>
      </c>
      <c r="G16" s="8">
        <f>Задания[[#This Row],[Процент выполнения]]</f>
        <v>0.55000000000000004</v>
      </c>
      <c r="H16" s="19">
        <v>0.55000000000000004</v>
      </c>
    </row>
    <row r="17" spans="2:8" ht="30" customHeight="1" x14ac:dyDescent="0.25">
      <c r="B17" t="s">
        <v>13</v>
      </c>
      <c r="C17" t="s">
        <v>17</v>
      </c>
      <c r="D17" t="s">
        <v>22</v>
      </c>
      <c r="E17" s="18">
        <f ca="1">TODAY()-28</f>
        <v>43180</v>
      </c>
      <c r="F17" s="18">
        <f ca="1">TODAY()+44</f>
        <v>43252</v>
      </c>
      <c r="G17" s="8">
        <f>Задания[[#This Row],[Процент выполнения]]</f>
        <v>0.6</v>
      </c>
      <c r="H17" s="19">
        <v>0.6</v>
      </c>
    </row>
  </sheetData>
  <mergeCells count="4">
    <mergeCell ref="B3:C3"/>
    <mergeCell ref="B2:E2"/>
    <mergeCell ref="E1:H1"/>
    <mergeCell ref="B1:D1"/>
  </mergeCells>
  <conditionalFormatting sqref="B6:H17">
    <cfRule type="expression" dxfId="19" priority="2" stopIfTrue="1">
      <formula>$G6=1</formula>
    </cfRule>
    <cfRule type="expression" dxfId="18" priority="3" stopIfTrue="1">
      <formula>(ПравилоВыделения)*($F6&lt;=TODAY()+ПроверкаДаты)*($F6&gt;=TODAY())</formula>
    </cfRule>
  </conditionalFormatting>
  <conditionalFormatting sqref="G6:G17">
    <cfRule type="dataBar" priority="53">
      <dataBar showValue="0">
        <cfvo type="num" val="0"/>
        <cfvo type="num" val="1"/>
        <color theme="1" tint="0.249977111117893"/>
      </dataBar>
      <extLst>
        <ext xmlns:x14="http://schemas.microsoft.com/office/spreadsheetml/2009/9/main" uri="{B025F937-C7B1-47D3-B67F-A62EFF666E3E}">
          <x14:id>{82BA63E7-1098-4931-91F1-1B29948AFD56}</x14:id>
        </ext>
      </extLst>
    </cfRule>
    <cfRule type="colorScale" priority="66">
      <colorScale>
        <cfvo type="percent" val="5"/>
        <cfvo type="percentile" val="40"/>
        <cfvo type="percent" val="75"/>
        <color theme="7" tint="0.39997558519241921"/>
        <color theme="5" tint="0.39997558519241921"/>
        <color theme="6"/>
      </colorScale>
    </cfRule>
  </conditionalFormatting>
  <conditionalFormatting sqref="D3">
    <cfRule type="expression" dxfId="17" priority="5">
      <formula>$E$3="БЕЗ ВЫДЕЛЕНИЯ"</formula>
    </cfRule>
  </conditionalFormatting>
  <conditionalFormatting sqref="F2:H2">
    <cfRule type="colorScale" priority="68">
      <colorScale>
        <cfvo type="percent" val="5"/>
        <cfvo type="percent" val="40"/>
        <cfvo type="percent" val="75"/>
        <color theme="7" tint="0.39997558519241921"/>
        <color theme="5" tint="0.39997558519241921"/>
        <color theme="6"/>
      </colorScale>
    </cfRule>
  </conditionalFormatting>
  <dataValidations xWindow="428" yWindow="285" count="17">
    <dataValidation type="list" errorStyle="warning" allowBlank="1" showInputMessage="1" showErrorMessage="1" error="Выберите период из списка. Нажмите кнопку «Отмена», а затем нажмите клавиши ALT+СТРЕЛКА ВНИЗ, чтобы открыть список, и используйте клавиши СТРЕЛКА ВНИЗ и ВВОД для выбора нужного варианта." prompt="В этой ячейке выберите интервал, на который приходится срок выполнения заданий, которые нужно выделить. Нажмите клавиши ALT+СТРЕЛКА ВНИЗ, чтобы открыть список, и используйте клавиши СТРЕЛКА ВНИЗ и ВВОД для выбора нужного варианта." sqref="E3">
      <formula1>"БЕЗ ВЫДЕЛЕНИЯ,ДНИ,НЕДЕЛИ,МЕСЯЦЫ"</formula1>
    </dataValidation>
    <dataValidation type="list" errorStyle="warning" allowBlank="1" showInputMessage="1" showErrorMessage="1" error="Выберите значение интервала из списка. Нажмите кнопку «Отмена», а затем нажмите клавиши ALT+СТРЕЛКА ВНИЗ, чтобы открыть список, и используйте клавиши СТРЕЛКА ВНИЗ и ВВОД для выбора нужного варианта." prompt="В этой ячейке выберите значение интервала, на который приходится срок выполнения заданий, которые нужно выделить. Нажмите клавиши ALT+СТРЕЛКА ВНИЗ, чтобы открыть список, и используйте клавиши СТРЕЛКА ВНИЗ и ВВОД для выбора нужного варианта." sqref="D3">
      <formula1>"1,2,3,4,5,6,7,8,9,10,11,12,13,14,15,16,17,18,19,20,21,22,23,24,25,26,27,28,29,30"</formula1>
    </dataValidation>
    <dataValidation allowBlank="1" showInputMessage="1" showErrorMessage="1" prompt="Введите задание в столбце под этим заголовком. Для поиска нужных записей используйте фильтры в заголовках." sqref="B5"/>
    <dataValidation allowBlank="1" showInputMessage="1" showErrorMessage="1" prompt="Введите курс в столбце под этим заголовком." sqref="C5"/>
    <dataValidation allowBlank="1" showInputMessage="1" showErrorMessage="1" prompt="Укажите преподавателя в столбце под этим заголовком." sqref="D5"/>
    <dataValidation allowBlank="1" showInputMessage="1" showErrorMessage="1" prompt="Введите дату начала в столбце под этим заголовком." sqref="E5"/>
    <dataValidation allowBlank="1" showInputMessage="1" showErrorMessage="1" prompt="Введите срок выполнения в столбце под этим заголовком." sqref="F5"/>
    <dataValidation allowBlank="1" showInputMessage="1" showErrorMessage="1" prompt="Индикатор выполнения автоматически обновляется в столбце под этим заголовком." sqref="G5"/>
    <dataValidation allowBlank="1" showInputMessage="1" showErrorMessage="1" prompt="Введите процент выполнения в столбце под этим заголовком." sqref="H5"/>
    <dataValidation allowBlank="1" showInputMessage="1" showErrorMessage="1" prompt="Выберите условия отбора заданий по срокам выполнения в ячейках C3 и D3 справа." sqref="B3"/>
    <dataValidation allowBlank="1" showInputMessage="1" showErrorMessage="1" prompt="Эта ячейка содержит название листа. Цветовые условные обозначения для хода выполнения представлены в ячейках F2–H2. Ссылка для перехода на лист «Сведения о заданиях» находится в ячейке D1." sqref="B1"/>
    <dataValidation allowBlank="1" showInputMessage="1" showErrorMessage="1" prompt="Цветовые условные обозначения для хода выполнения представлены в ячейках справа. Цветные полосы в столбце «Ход выполнения» таблицы заданий обновляются автоматически." sqref="B2"/>
    <dataValidation allowBlank="1" showInputMessage="1" showErrorMessage="1" prompt="Создайте расписание сдачи заданий в этой книге. На этом листе введите сведения в таблице заданий, начиная с ячейки B5." sqref="A1"/>
    <dataValidation allowBlank="1" showInputMessage="1" showErrorMessage="1" prompt="Задания, для которых процент выполнения больше или равен 0, но меньше 40, выделяются цветом RGB (123, 209, 255)." sqref="F2"/>
    <dataValidation allowBlank="1" showInputMessage="1" showErrorMessage="1" prompt="Задания, для которых процент выполнения больше 40, но меньше 75, выделяются цветом RGB (188, 222, 182)." sqref="G2"/>
    <dataValidation allowBlank="1" showInputMessage="1" showErrorMessage="1" prompt="Задания, для которых процент выполнения больше 75, но меньше 99, выделяются цветом RGB (254, 198, 11)." sqref="H2"/>
    <dataValidation allowBlank="1" showInputMessage="1" showErrorMessage="1" prompt="Ссылка для перехода на лист «Сведения о заданиях»" sqref="E1"/>
  </dataValidations>
  <hyperlinks>
    <hyperlink ref="E1:H1" location="'Сведения о заданиях'!A1" display="СВЕДЕНИЯ О ЗАДАНИЯХ &gt;"/>
  </hyperlinks>
  <printOptions horizontalCentered="1"/>
  <pageMargins left="0.25" right="0.25" top="0.75" bottom="0.75" header="0.3" footer="0.3"/>
  <pageSetup paperSize="9" fitToHeight="0" orientation="landscape" r:id="rId1"/>
  <headerFooter differentFirst="1">
    <oddFooter>Page &amp;P of &amp;N</oddFooter>
  </headerFooter>
  <ignoredErrors>
    <ignoredError sqref="F7:F17" calculatedColumn="1"/>
  </ignoredErrors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2BA63E7-1098-4931-91F1-1B29948AFD56}">
            <x14:dataBar minLength="0" maxLength="100" border="1" gradient="0" negativeBarBorderColorSameAsPositive="0">
              <x14:cfvo type="num">
                <xm:f>0</xm:f>
              </x14:cfvo>
              <x14:cfvo type="num">
                <xm:f>1</xm:f>
              </x14:cfvo>
              <x14:borderColor theme="1" tint="0.249977111117893"/>
              <x14:negativeFillColor rgb="FFFF0000"/>
              <x14:negativeBorderColor rgb="FFFF0000"/>
              <x14:axisColor rgb="FF000000"/>
            </x14:dataBar>
          </x14:cfRule>
          <xm:sqref>G6:G17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7"/>
    <pageSetUpPr autoPageBreaks="0" fitToPage="1"/>
  </sheetPr>
  <dimension ref="A1:O50"/>
  <sheetViews>
    <sheetView showGridLines="0" zoomScaleNormal="100" workbookViewId="0"/>
  </sheetViews>
  <sheetFormatPr defaultRowHeight="30" customHeight="1" x14ac:dyDescent="0.25"/>
  <cols>
    <col min="1" max="1" width="2.7109375" style="3" customWidth="1"/>
    <col min="2" max="2" width="19.85546875" style="1" customWidth="1"/>
    <col min="3" max="3" width="26.140625" style="7" customWidth="1"/>
    <col min="4" max="4" width="23.5703125" style="6" customWidth="1"/>
    <col min="5" max="5" width="16.28515625" style="5" customWidth="1"/>
    <col min="6" max="6" width="22.140625" style="5" customWidth="1"/>
    <col min="7" max="7" width="23.5703125" style="5" customWidth="1"/>
    <col min="8" max="8" width="2.5703125" customWidth="1"/>
    <col min="9" max="13" width="10.5703125" customWidth="1"/>
    <col min="14" max="14" width="10.42578125" customWidth="1"/>
    <col min="15" max="15" width="2.7109375" customWidth="1"/>
  </cols>
  <sheetData>
    <row r="1" spans="1:15" ht="37.5" customHeight="1" x14ac:dyDescent="0.25">
      <c r="A1"/>
      <c r="B1" s="29" t="s">
        <v>32</v>
      </c>
      <c r="C1" s="29"/>
      <c r="D1" s="29"/>
      <c r="E1" s="29"/>
      <c r="F1" s="29"/>
      <c r="G1" s="29"/>
      <c r="H1" s="29"/>
      <c r="I1" s="29"/>
      <c r="J1" s="29"/>
      <c r="K1" s="29"/>
      <c r="L1" s="28" t="s">
        <v>38</v>
      </c>
      <c r="M1" s="28"/>
      <c r="N1" s="28"/>
    </row>
    <row r="2" spans="1:15" ht="50.1" customHeight="1" x14ac:dyDescent="0.25">
      <c r="A2"/>
      <c r="B2" s="33" t="s">
        <v>33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</row>
    <row r="3" spans="1:15" ht="23.25" x14ac:dyDescent="0.25">
      <c r="A3" s="2"/>
      <c r="B3" s="21" t="s">
        <v>21</v>
      </c>
      <c r="C3" s="21" t="s">
        <v>14</v>
      </c>
      <c r="D3" s="21" t="s">
        <v>1</v>
      </c>
      <c r="E3" s="21" t="s">
        <v>26</v>
      </c>
      <c r="F3" s="21" t="s">
        <v>28</v>
      </c>
      <c r="G3" s="21" t="s">
        <v>30</v>
      </c>
      <c r="I3" s="32" t="s">
        <v>34</v>
      </c>
      <c r="J3" s="32"/>
      <c r="K3" s="32" t="s">
        <v>36</v>
      </c>
      <c r="L3" s="32"/>
      <c r="M3" s="32" t="s">
        <v>39</v>
      </c>
      <c r="N3" s="32"/>
      <c r="O3" s="32"/>
    </row>
    <row r="4" spans="1:15" ht="15.75" x14ac:dyDescent="0.25">
      <c r="B4" s="30" t="s">
        <v>22</v>
      </c>
      <c r="C4" s="30" t="s">
        <v>15</v>
      </c>
      <c r="D4" s="24" t="s">
        <v>2</v>
      </c>
      <c r="E4" s="22">
        <v>43178</v>
      </c>
      <c r="F4" s="22">
        <v>43238</v>
      </c>
      <c r="G4" s="23">
        <v>1</v>
      </c>
      <c r="I4" s="32"/>
      <c r="J4" s="32"/>
      <c r="K4" s="32"/>
      <c r="L4" s="32"/>
      <c r="M4" s="32"/>
      <c r="N4" s="32"/>
      <c r="O4" s="32"/>
    </row>
    <row r="5" spans="1:15" ht="15.75" x14ac:dyDescent="0.25">
      <c r="B5" s="31"/>
      <c r="C5" s="31"/>
      <c r="D5" s="24" t="s">
        <v>6</v>
      </c>
      <c r="E5" s="22">
        <v>43183</v>
      </c>
      <c r="F5" s="22">
        <v>43228</v>
      </c>
      <c r="G5" s="23">
        <v>0.5</v>
      </c>
      <c r="I5" s="32"/>
      <c r="J5" s="32"/>
      <c r="K5" s="32"/>
      <c r="L5" s="32"/>
      <c r="M5" s="32"/>
      <c r="N5" s="32"/>
      <c r="O5" s="32"/>
    </row>
    <row r="6" spans="1:15" ht="15.75" x14ac:dyDescent="0.25">
      <c r="B6" s="31"/>
      <c r="C6" s="31"/>
      <c r="D6" s="24" t="s">
        <v>10</v>
      </c>
      <c r="E6" s="22">
        <v>43198</v>
      </c>
      <c r="F6" s="22">
        <v>43226</v>
      </c>
      <c r="G6" s="23">
        <v>0.75</v>
      </c>
      <c r="I6" s="32"/>
      <c r="J6" s="32"/>
      <c r="K6" s="32"/>
      <c r="L6" s="32"/>
      <c r="M6" s="32"/>
      <c r="N6" s="32"/>
      <c r="O6" s="32"/>
    </row>
    <row r="7" spans="1:15" ht="15.75" x14ac:dyDescent="0.25">
      <c r="B7" s="31"/>
      <c r="C7" s="24" t="s">
        <v>17</v>
      </c>
      <c r="D7" s="24" t="s">
        <v>13</v>
      </c>
      <c r="E7" s="22">
        <v>43180</v>
      </c>
      <c r="F7" s="22">
        <v>43252</v>
      </c>
      <c r="G7" s="23">
        <v>0.6</v>
      </c>
      <c r="I7" s="32"/>
      <c r="J7" s="32"/>
      <c r="K7" s="32"/>
      <c r="L7" s="32"/>
      <c r="M7" s="32"/>
      <c r="N7" s="32"/>
      <c r="O7" s="32"/>
    </row>
    <row r="8" spans="1:15" ht="15.75" x14ac:dyDescent="0.25">
      <c r="B8" s="30" t="s">
        <v>23</v>
      </c>
      <c r="C8" s="30" t="s">
        <v>15</v>
      </c>
      <c r="D8" s="24" t="s">
        <v>3</v>
      </c>
      <c r="E8" s="22">
        <v>43188</v>
      </c>
      <c r="F8" s="22">
        <v>43268</v>
      </c>
      <c r="G8" s="23">
        <v>0.1</v>
      </c>
      <c r="I8" s="32"/>
      <c r="J8" s="32"/>
      <c r="K8" s="32"/>
      <c r="L8" s="32"/>
      <c r="M8" s="32"/>
      <c r="N8" s="32"/>
      <c r="O8" s="32"/>
    </row>
    <row r="9" spans="1:15" ht="15.75" x14ac:dyDescent="0.25">
      <c r="B9" s="31"/>
      <c r="C9" s="31"/>
      <c r="D9" s="24" t="s">
        <v>4</v>
      </c>
      <c r="E9" s="22">
        <v>43193</v>
      </c>
      <c r="F9" s="22">
        <v>43250</v>
      </c>
      <c r="G9" s="23">
        <v>0.8</v>
      </c>
      <c r="I9" s="32"/>
      <c r="J9" s="32"/>
      <c r="K9" s="32"/>
      <c r="L9" s="32"/>
      <c r="M9" s="32"/>
      <c r="N9" s="32"/>
      <c r="O9" s="32"/>
    </row>
    <row r="10" spans="1:15" ht="15.75" x14ac:dyDescent="0.25">
      <c r="B10" s="31"/>
      <c r="C10" s="31"/>
      <c r="D10" s="24" t="s">
        <v>7</v>
      </c>
      <c r="E10" s="22">
        <v>43174</v>
      </c>
      <c r="F10" s="22">
        <v>43288</v>
      </c>
      <c r="G10" s="23">
        <v>0.3</v>
      </c>
      <c r="I10" s="32"/>
      <c r="J10" s="32"/>
      <c r="K10" s="32"/>
      <c r="L10" s="32"/>
      <c r="M10" s="32"/>
      <c r="N10" s="32"/>
      <c r="O10" s="32"/>
    </row>
    <row r="11" spans="1:15" ht="15.75" x14ac:dyDescent="0.25">
      <c r="B11" s="30" t="s">
        <v>24</v>
      </c>
      <c r="C11" s="31" t="s">
        <v>15</v>
      </c>
      <c r="D11" s="24" t="s">
        <v>5</v>
      </c>
      <c r="E11" s="22">
        <v>43148</v>
      </c>
      <c r="F11" s="22">
        <v>43248</v>
      </c>
      <c r="G11" s="23">
        <v>0.2</v>
      </c>
      <c r="I11" s="32"/>
      <c r="J11" s="32"/>
      <c r="K11" s="32"/>
      <c r="L11" s="32"/>
      <c r="M11" s="32"/>
      <c r="N11" s="32"/>
      <c r="O11" s="32"/>
    </row>
    <row r="12" spans="1:15" ht="15.75" x14ac:dyDescent="0.25">
      <c r="B12" s="31"/>
      <c r="C12" s="31"/>
      <c r="D12" s="24" t="s">
        <v>8</v>
      </c>
      <c r="E12" s="22">
        <v>43186</v>
      </c>
      <c r="F12" s="22">
        <v>43232</v>
      </c>
      <c r="G12" s="23">
        <v>0.35</v>
      </c>
      <c r="I12" s="32"/>
      <c r="J12" s="32"/>
      <c r="K12" s="32"/>
      <c r="L12" s="32"/>
      <c r="M12" s="32"/>
      <c r="N12" s="32"/>
      <c r="O12" s="32"/>
    </row>
    <row r="13" spans="1:15" ht="15.75" x14ac:dyDescent="0.25">
      <c r="B13" s="31"/>
      <c r="C13" s="24" t="s">
        <v>16</v>
      </c>
      <c r="D13" s="24" t="s">
        <v>12</v>
      </c>
      <c r="E13" s="22">
        <v>43195</v>
      </c>
      <c r="F13" s="22">
        <v>43263</v>
      </c>
      <c r="G13" s="23">
        <v>0.55000000000000004</v>
      </c>
      <c r="I13" s="32" t="s">
        <v>35</v>
      </c>
      <c r="J13" s="32"/>
      <c r="K13" s="32" t="s">
        <v>37</v>
      </c>
      <c r="L13" s="32"/>
    </row>
    <row r="14" spans="1:15" ht="15.75" x14ac:dyDescent="0.25">
      <c r="B14" s="30" t="s">
        <v>25</v>
      </c>
      <c r="C14" s="24" t="s">
        <v>15</v>
      </c>
      <c r="D14" s="24" t="s">
        <v>9</v>
      </c>
      <c r="E14" s="22">
        <v>43198</v>
      </c>
      <c r="F14" s="22">
        <v>43258</v>
      </c>
      <c r="G14" s="23">
        <v>0.4</v>
      </c>
      <c r="K14" s="15"/>
      <c r="L14" s="15"/>
    </row>
    <row r="15" spans="1:15" ht="15.75" x14ac:dyDescent="0.25">
      <c r="B15" s="31"/>
      <c r="C15" s="24" t="s">
        <v>16</v>
      </c>
      <c r="D15" s="24" t="s">
        <v>11</v>
      </c>
      <c r="E15" s="22">
        <v>43158</v>
      </c>
      <c r="F15" s="22">
        <v>43268</v>
      </c>
      <c r="G15" s="23">
        <v>0.5</v>
      </c>
      <c r="I15" s="15"/>
      <c r="J15" s="15"/>
      <c r="K15" s="15"/>
      <c r="L15" s="15"/>
    </row>
    <row r="16" spans="1:15" ht="30" customHeight="1" x14ac:dyDescent="0.25">
      <c r="B16"/>
      <c r="C16"/>
      <c r="D16"/>
      <c r="E16"/>
      <c r="F16"/>
      <c r="G16"/>
      <c r="I16" s="15"/>
      <c r="J16" s="15"/>
      <c r="K16" s="15"/>
      <c r="L16" s="15"/>
    </row>
    <row r="17" spans="2:12" ht="30" customHeight="1" x14ac:dyDescent="0.25">
      <c r="B17"/>
      <c r="C17"/>
      <c r="D17"/>
      <c r="E17"/>
      <c r="F17"/>
      <c r="G17"/>
      <c r="I17" s="15"/>
      <c r="J17" s="15"/>
      <c r="K17" s="15"/>
      <c r="L17" s="15"/>
    </row>
    <row r="18" spans="2:12" ht="30" customHeight="1" x14ac:dyDescent="0.25">
      <c r="B18"/>
      <c r="C18"/>
      <c r="D18"/>
      <c r="E18"/>
      <c r="F18"/>
      <c r="G18"/>
      <c r="I18" s="15"/>
      <c r="J18" s="15"/>
      <c r="K18" s="15"/>
      <c r="L18" s="15"/>
    </row>
    <row r="19" spans="2:12" ht="30" customHeight="1" x14ac:dyDescent="0.25">
      <c r="B19"/>
      <c r="C19"/>
      <c r="D19"/>
      <c r="E19"/>
      <c r="F19"/>
      <c r="G19"/>
      <c r="I19" s="15"/>
      <c r="J19" s="15"/>
      <c r="K19" s="15"/>
      <c r="L19" s="15"/>
    </row>
    <row r="20" spans="2:12" ht="30" customHeight="1" x14ac:dyDescent="0.25">
      <c r="B20"/>
      <c r="C20"/>
      <c r="D20"/>
      <c r="E20"/>
      <c r="F20"/>
      <c r="G20"/>
      <c r="I20" s="15"/>
      <c r="J20" s="15"/>
      <c r="K20" s="15"/>
      <c r="L20" s="15"/>
    </row>
    <row r="21" spans="2:12" ht="30" customHeight="1" x14ac:dyDescent="0.25">
      <c r="B21"/>
      <c r="C21"/>
      <c r="D21"/>
      <c r="E21"/>
      <c r="F21"/>
      <c r="G21"/>
      <c r="I21" s="15"/>
      <c r="J21" s="15"/>
      <c r="K21" s="15"/>
      <c r="L21" s="15"/>
    </row>
    <row r="22" spans="2:12" ht="30" customHeight="1" x14ac:dyDescent="0.25">
      <c r="B22"/>
      <c r="C22"/>
      <c r="D22"/>
      <c r="E22"/>
      <c r="F22"/>
      <c r="G22"/>
      <c r="I22" s="15"/>
      <c r="J22" s="15"/>
      <c r="K22" s="15"/>
      <c r="L22" s="15"/>
    </row>
    <row r="23" spans="2:12" ht="30" customHeight="1" x14ac:dyDescent="0.25">
      <c r="B23"/>
      <c r="C23"/>
      <c r="D23"/>
      <c r="E23"/>
      <c r="F23"/>
      <c r="G23"/>
    </row>
    <row r="24" spans="2:12" ht="30" customHeight="1" x14ac:dyDescent="0.25">
      <c r="B24"/>
      <c r="C24"/>
      <c r="D24"/>
      <c r="E24"/>
      <c r="F24"/>
      <c r="G24"/>
    </row>
    <row r="25" spans="2:12" ht="30" customHeight="1" x14ac:dyDescent="0.25">
      <c r="B25"/>
      <c r="C25"/>
      <c r="D25"/>
      <c r="E25"/>
      <c r="F25"/>
      <c r="G25"/>
    </row>
    <row r="26" spans="2:12" ht="30" customHeight="1" x14ac:dyDescent="0.25">
      <c r="B26"/>
      <c r="C26"/>
      <c r="D26"/>
      <c r="E26"/>
      <c r="F26"/>
      <c r="G26"/>
    </row>
    <row r="27" spans="2:12" ht="30" customHeight="1" x14ac:dyDescent="0.25">
      <c r="B27"/>
      <c r="C27"/>
      <c r="D27"/>
      <c r="E27"/>
      <c r="F27"/>
      <c r="G27"/>
    </row>
    <row r="28" spans="2:12" ht="30" customHeight="1" x14ac:dyDescent="0.25">
      <c r="B28"/>
      <c r="C28"/>
      <c r="D28"/>
      <c r="E28"/>
      <c r="F28"/>
      <c r="G28"/>
    </row>
    <row r="29" spans="2:12" ht="30" customHeight="1" x14ac:dyDescent="0.25">
      <c r="B29"/>
      <c r="C29"/>
      <c r="D29"/>
      <c r="E29"/>
      <c r="F29"/>
      <c r="G29"/>
    </row>
    <row r="30" spans="2:12" ht="30" customHeight="1" x14ac:dyDescent="0.25">
      <c r="B30"/>
      <c r="C30"/>
      <c r="D30"/>
      <c r="E30"/>
      <c r="F30"/>
      <c r="G30"/>
    </row>
    <row r="31" spans="2:12" ht="30" customHeight="1" x14ac:dyDescent="0.25">
      <c r="B31"/>
      <c r="C31"/>
      <c r="D31"/>
      <c r="E31"/>
      <c r="F31"/>
      <c r="G31"/>
    </row>
    <row r="32" spans="2:12" ht="30" customHeight="1" x14ac:dyDescent="0.25">
      <c r="B32"/>
      <c r="C32"/>
      <c r="D32"/>
      <c r="E32"/>
      <c r="F32"/>
      <c r="G32"/>
    </row>
    <row r="33" spans="2:7" ht="30" customHeight="1" x14ac:dyDescent="0.25">
      <c r="B33"/>
      <c r="C33"/>
      <c r="D33"/>
      <c r="E33"/>
      <c r="F33"/>
      <c r="G33"/>
    </row>
    <row r="34" spans="2:7" ht="30" customHeight="1" x14ac:dyDescent="0.25">
      <c r="B34"/>
      <c r="C34"/>
      <c r="D34"/>
      <c r="E34"/>
      <c r="F34"/>
      <c r="G34"/>
    </row>
    <row r="35" spans="2:7" ht="30" customHeight="1" x14ac:dyDescent="0.25">
      <c r="B35"/>
      <c r="C35"/>
      <c r="D35"/>
      <c r="E35"/>
      <c r="F35"/>
      <c r="G35"/>
    </row>
    <row r="36" spans="2:7" ht="30" customHeight="1" x14ac:dyDescent="0.25">
      <c r="B36"/>
      <c r="C36"/>
      <c r="D36"/>
      <c r="E36"/>
      <c r="F36"/>
      <c r="G36"/>
    </row>
    <row r="37" spans="2:7" ht="30" customHeight="1" x14ac:dyDescent="0.25">
      <c r="B37"/>
      <c r="C37"/>
      <c r="D37"/>
      <c r="E37"/>
      <c r="F37"/>
      <c r="G37"/>
    </row>
    <row r="38" spans="2:7" ht="30" customHeight="1" x14ac:dyDescent="0.25">
      <c r="B38"/>
      <c r="C38"/>
      <c r="D38"/>
      <c r="E38"/>
      <c r="F38"/>
      <c r="G38"/>
    </row>
    <row r="39" spans="2:7" ht="30" customHeight="1" x14ac:dyDescent="0.25">
      <c r="B39"/>
      <c r="C39"/>
      <c r="D39"/>
      <c r="E39"/>
      <c r="F39"/>
      <c r="G39"/>
    </row>
    <row r="40" spans="2:7" ht="30" customHeight="1" x14ac:dyDescent="0.25">
      <c r="B40"/>
      <c r="C40"/>
      <c r="D40"/>
      <c r="E40"/>
      <c r="F40"/>
      <c r="G40"/>
    </row>
    <row r="41" spans="2:7" ht="30" customHeight="1" x14ac:dyDescent="0.25">
      <c r="B41"/>
      <c r="C41"/>
      <c r="D41"/>
      <c r="E41"/>
      <c r="F41"/>
      <c r="G41"/>
    </row>
    <row r="42" spans="2:7" ht="30" customHeight="1" x14ac:dyDescent="0.25">
      <c r="B42"/>
      <c r="C42"/>
      <c r="D42"/>
      <c r="E42"/>
      <c r="F42"/>
      <c r="G42"/>
    </row>
    <row r="43" spans="2:7" ht="30" customHeight="1" x14ac:dyDescent="0.25">
      <c r="B43"/>
      <c r="C43"/>
      <c r="D43"/>
      <c r="E43"/>
      <c r="F43"/>
      <c r="G43"/>
    </row>
    <row r="44" spans="2:7" ht="30" customHeight="1" x14ac:dyDescent="0.25">
      <c r="B44"/>
      <c r="C44"/>
      <c r="D44"/>
      <c r="E44"/>
      <c r="F44"/>
      <c r="G44"/>
    </row>
    <row r="45" spans="2:7" ht="30" customHeight="1" x14ac:dyDescent="0.25">
      <c r="B45"/>
      <c r="C45"/>
      <c r="D45"/>
      <c r="E45"/>
      <c r="F45"/>
      <c r="G45"/>
    </row>
    <row r="46" spans="2:7" ht="30" customHeight="1" x14ac:dyDescent="0.25">
      <c r="B46"/>
      <c r="C46"/>
      <c r="D46"/>
      <c r="E46"/>
      <c r="F46"/>
      <c r="G46"/>
    </row>
    <row r="47" spans="2:7" ht="30" customHeight="1" x14ac:dyDescent="0.25">
      <c r="B47"/>
      <c r="C47"/>
      <c r="D47"/>
      <c r="E47"/>
      <c r="F47"/>
      <c r="G47"/>
    </row>
    <row r="48" spans="2:7" ht="30" customHeight="1" x14ac:dyDescent="0.25">
      <c r="B48"/>
      <c r="C48"/>
      <c r="D48"/>
      <c r="E48"/>
      <c r="F48"/>
      <c r="G48"/>
    </row>
    <row r="49" spans="2:7" ht="30" customHeight="1" x14ac:dyDescent="0.25">
      <c r="B49"/>
      <c r="C49"/>
      <c r="D49"/>
      <c r="E49"/>
      <c r="F49"/>
      <c r="G49"/>
    </row>
    <row r="50" spans="2:7" ht="30" customHeight="1" x14ac:dyDescent="0.25">
      <c r="B50"/>
      <c r="C50"/>
      <c r="D50"/>
      <c r="E50"/>
      <c r="F50"/>
      <c r="G50"/>
    </row>
  </sheetData>
  <mergeCells count="14">
    <mergeCell ref="L1:N1"/>
    <mergeCell ref="I13:J13"/>
    <mergeCell ref="K13:L13"/>
    <mergeCell ref="B2:O2"/>
    <mergeCell ref="I3:J12"/>
    <mergeCell ref="K3:L12"/>
    <mergeCell ref="M3:O12"/>
    <mergeCell ref="B1:K1"/>
    <mergeCell ref="B4:B7"/>
    <mergeCell ref="B8:B10"/>
    <mergeCell ref="B11:B13"/>
    <mergeCell ref="C4:C6"/>
    <mergeCell ref="C8:C12"/>
    <mergeCell ref="B14:B15"/>
  </mergeCells>
  <dataValidations count="3">
    <dataValidation allowBlank="1" showInputMessage="1" showErrorMessage="1" prompt="Сведения о заданиях автоматически обновляются в сводной таблице зданий на этом листе. Ссылка для перехода на лист «Расписание сдачи заданий» находится в ячейке L1." sqref="A1"/>
    <dataValidation allowBlank="1" showInputMessage="1" showErrorMessage="1" prompt="Эта ячейка содержит название. Ссылка для перехода на лист «Расписание сдачи заданий» находится в ячейке справа. Ячейка ниже содержит инструкцию." sqref="B1:K1"/>
    <dataValidation allowBlank="1" showInputMessage="1" showErrorMessage="1" prompt="В этой ячейке находится ссылка для перехода на лист «Расписание сдачи заданий»." sqref="L1:N1"/>
  </dataValidations>
  <hyperlinks>
    <hyperlink ref="L1:N1" location="'Расписание сдачи заданий'!A1" tooltip="Щелкните, чтобы перейти на лист «Расписание сдачи заданий»." display="&lt; РАСПИСАНИЕ СДАЧИ ЗАДАНИЙ"/>
  </hyperlinks>
  <printOptions horizontalCentered="1"/>
  <pageMargins left="0.25" right="0.25" top="0.75" bottom="0.75" header="0.3" footer="0.3"/>
  <pageSetup paperSize="9" fitToHeight="0" orientation="landscape" horizontalDpi="1200" r:id="rId2"/>
  <headerFooter differentFirst="1">
    <oddFooter>Page &amp;P of &amp;N</oddFooter>
  </headerFooter>
  <drawing r:id="rId3"/>
  <extLst>
    <ext xmlns:x14="http://schemas.microsoft.com/office/spreadsheetml/2009/9/main" uri="{A8765BA9-456A-4dab-B4F3-ACF838C121DE}">
      <x14:slicerList>
        <x14:slicer r:id="rId4"/>
      </x14:slicerList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Расписание сдачи заданий</vt:lpstr>
      <vt:lpstr>Сведения о заданиях</vt:lpstr>
      <vt:lpstr>'Расписание сдачи заданий'!Заголовки_для_печати</vt:lpstr>
      <vt:lpstr>'Сведения о заданиях'!Заголовки_для_печати</vt:lpstr>
      <vt:lpstr>'Сведения о заданиях'!Область_печати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2017-12-29T03:43:44Z</dcterms:created>
  <dcterms:modified xsi:type="dcterms:W3CDTF">2018-04-18T02:25:18Z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2aa342-8706-4288-bd11-ebb85995028c_Enabled">
    <vt:lpwstr>True</vt:lpwstr>
  </property>
  <property fmtid="{D5CDD505-2E9C-101B-9397-08002B2CF9AE}" pid="3" name="MSIP_Label_f42aa342-8706-4288-bd11-ebb85995028c_SiteId">
    <vt:lpwstr>72f988bf-86f1-41af-91ab-2d7cd011db47</vt:lpwstr>
  </property>
  <property fmtid="{D5CDD505-2E9C-101B-9397-08002B2CF9AE}" pid="4" name="MSIP_Label_f42aa342-8706-4288-bd11-ebb85995028c_Owner">
    <vt:lpwstr>v-audrs@microsoft.com</vt:lpwstr>
  </property>
  <property fmtid="{D5CDD505-2E9C-101B-9397-08002B2CF9AE}" pid="5" name="MSIP_Label_f42aa342-8706-4288-bd11-ebb85995028c_SetDate">
    <vt:lpwstr>2017-12-29T03:43:47.9399250Z</vt:lpwstr>
  </property>
  <property fmtid="{D5CDD505-2E9C-101B-9397-08002B2CF9AE}" pid="6" name="MSIP_Label_f42aa342-8706-4288-bd11-ebb85995028c_Name">
    <vt:lpwstr>General</vt:lpwstr>
  </property>
  <property fmtid="{D5CDD505-2E9C-101B-9397-08002B2CF9AE}" pid="7" name="MSIP_Label_f42aa342-8706-4288-bd11-ebb85995028c_Application">
    <vt:lpwstr>Microsoft Azure Information Protection</vt:lpwstr>
  </property>
  <property fmtid="{D5CDD505-2E9C-101B-9397-08002B2CF9AE}" pid="8" name="MSIP_Label_f42aa342-8706-4288-bd11-ebb85995028c_Extended_MSFT_Method">
    <vt:lpwstr>Automatic</vt:lpwstr>
  </property>
  <property fmtid="{D5CDD505-2E9C-101B-9397-08002B2CF9AE}" pid="9" name="Sensitivity">
    <vt:lpwstr>General</vt:lpwstr>
  </property>
</Properties>
</file>